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06"/>
  <workbookPr/>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5/Tabelas modelo e recebidas/Por capítulo pós renumeração/"/>
    </mc:Choice>
  </mc:AlternateContent>
  <xr:revisionPtr revIDLastSave="366" documentId="13_ncr:1_{9D5C32C3-9AEE-4CFC-8A04-FC1ECB002642}" xr6:coauthVersionLast="47" xr6:coauthVersionMax="47" xr10:uidLastSave="{E146EC42-8D81-4912-B1F0-CE8D10912EBD}"/>
  <bookViews>
    <workbookView xWindow="-108" yWindow="-108" windowWidth="23256" windowHeight="12456" firstSheet="30" activeTab="54" xr2:uid="{00000000-000D-0000-FFFF-FFFF00000000}"/>
  </bookViews>
  <sheets>
    <sheet name="6.Poder e decisão" sheetId="64" r:id="rId1"/>
    <sheet name="6.1" sheetId="12" r:id="rId2"/>
    <sheet name="6.2" sheetId="3" r:id="rId3"/>
    <sheet name="6.3" sheetId="65" r:id="rId4"/>
    <sheet name="6.4" sheetId="1" r:id="rId5"/>
    <sheet name="6.5" sheetId="15" r:id="rId6"/>
    <sheet name="6.6" sheetId="13" r:id="rId7"/>
    <sheet name="6.7 " sheetId="17" r:id="rId8"/>
    <sheet name="6.8 " sheetId="19" r:id="rId9"/>
    <sheet name="6.9" sheetId="50" r:id="rId10"/>
    <sheet name="6.10" sheetId="51" r:id="rId11"/>
    <sheet name="6.11" sheetId="54" r:id="rId12"/>
    <sheet name="6.12" sheetId="49" r:id="rId13"/>
    <sheet name="6.13 " sheetId="66" r:id="rId14"/>
    <sheet name="6.14" sheetId="67" r:id="rId15"/>
    <sheet name="6.15" sheetId="48" r:id="rId16"/>
    <sheet name="6.16" sheetId="46" r:id="rId17"/>
    <sheet name="6.17" sheetId="45" r:id="rId18"/>
    <sheet name="6.18" sheetId="47" r:id="rId19"/>
    <sheet name="6.19" sheetId="44" r:id="rId20"/>
    <sheet name="6.20" sheetId="52" r:id="rId21"/>
    <sheet name="6.21" sheetId="53" r:id="rId22"/>
    <sheet name="6.22" sheetId="55" r:id="rId23"/>
    <sheet name="6.23" sheetId="60" r:id="rId24"/>
    <sheet name="6.24" sheetId="56" r:id="rId25"/>
    <sheet name="6.25" sheetId="58" r:id="rId26"/>
    <sheet name="6.26" sheetId="57" r:id="rId27"/>
    <sheet name="6.27" sheetId="59" r:id="rId28"/>
    <sheet name="6.28 " sheetId="61" r:id="rId29"/>
    <sheet name="6.29" sheetId="8" r:id="rId30"/>
    <sheet name="6.30" sheetId="6" r:id="rId31"/>
    <sheet name="6.31" sheetId="7" r:id="rId32"/>
    <sheet name="6.32" sheetId="5" r:id="rId33"/>
    <sheet name="6.33" sheetId="10" r:id="rId34"/>
    <sheet name="6.34" sheetId="4" r:id="rId35"/>
    <sheet name="6.35" sheetId="11" r:id="rId36"/>
    <sheet name="6.36" sheetId="20" r:id="rId37"/>
    <sheet name="6.37" sheetId="9" r:id="rId38"/>
    <sheet name="6.38" sheetId="22" r:id="rId39"/>
    <sheet name="6.39" sheetId="25" r:id="rId40"/>
    <sheet name="6.40" sheetId="26" r:id="rId41"/>
    <sheet name="6.41" sheetId="23" r:id="rId42"/>
    <sheet name="6.42" sheetId="21" r:id="rId43"/>
    <sheet name="6.43" sheetId="28" r:id="rId44"/>
    <sheet name="6.44" sheetId="29" r:id="rId45"/>
    <sheet name="6.45" sheetId="32" r:id="rId46"/>
    <sheet name="6.46" sheetId="33" r:id="rId47"/>
    <sheet name=" 6.47" sheetId="34" r:id="rId48"/>
    <sheet name="6.48" sheetId="35" r:id="rId49"/>
    <sheet name="6.49.ab  " sheetId="37" r:id="rId50"/>
    <sheet name="6.50.ab " sheetId="39" r:id="rId51"/>
    <sheet name="6.51.ab" sheetId="40" r:id="rId52"/>
    <sheet name="6.52.a.b" sheetId="41" r:id="rId53"/>
    <sheet name="6.53.a.b" sheetId="42" r:id="rId54"/>
    <sheet name="6.54.a.b" sheetId="43" r:id="rId5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42" l="1"/>
  <c r="D5" i="42"/>
  <c r="D6" i="42"/>
  <c r="D7" i="42"/>
  <c r="D8" i="42"/>
  <c r="D9" i="42"/>
  <c r="G4" i="66"/>
  <c r="F4" i="66"/>
  <c r="E4" i="66"/>
  <c r="D4" i="66"/>
  <c r="C4" i="66"/>
  <c r="B4" i="66"/>
  <c r="E12" i="13"/>
  <c r="D12" i="13"/>
  <c r="E11" i="13"/>
  <c r="D11" i="13"/>
  <c r="E10" i="13"/>
  <c r="D10" i="13"/>
  <c r="E9" i="13"/>
  <c r="D9" i="13"/>
  <c r="E8" i="13"/>
  <c r="D8" i="13"/>
  <c r="E7" i="13"/>
  <c r="D7" i="13"/>
  <c r="E6" i="13"/>
  <c r="D6" i="13"/>
  <c r="E5" i="13"/>
  <c r="D5" i="13"/>
  <c r="E4" i="13"/>
  <c r="D4" i="13"/>
  <c r="C4" i="43"/>
  <c r="C9" i="43"/>
  <c r="C8" i="43"/>
  <c r="C7" i="43"/>
  <c r="C6" i="43"/>
  <c r="C5" i="43"/>
  <c r="D4" i="1"/>
  <c r="E5" i="50"/>
  <c r="E6" i="50"/>
  <c r="E7" i="50"/>
  <c r="E8" i="50"/>
  <c r="E9" i="50"/>
  <c r="E4" i="50"/>
  <c r="D5" i="50"/>
  <c r="D6" i="50"/>
  <c r="D7" i="50"/>
  <c r="D8" i="50"/>
  <c r="D9" i="50"/>
  <c r="D4" i="50"/>
  <c r="C4" i="50"/>
  <c r="B4" i="50"/>
  <c r="M187" i="61"/>
  <c r="L187" i="61"/>
  <c r="M186" i="61"/>
  <c r="L186" i="61"/>
  <c r="M185" i="61"/>
  <c r="L185" i="61"/>
  <c r="M184" i="61"/>
  <c r="L184" i="61"/>
  <c r="M183" i="61"/>
  <c r="L183" i="61"/>
  <c r="M182" i="61"/>
  <c r="L182" i="61"/>
  <c r="M181" i="61"/>
  <c r="L181" i="61"/>
  <c r="M179" i="61"/>
  <c r="L179" i="61"/>
  <c r="M178" i="61"/>
  <c r="L178" i="61"/>
  <c r="M177" i="61"/>
  <c r="L177" i="61"/>
  <c r="M176" i="61"/>
  <c r="L176" i="61"/>
  <c r="M175" i="61"/>
  <c r="L175" i="61"/>
  <c r="M174" i="61"/>
  <c r="L174" i="61"/>
  <c r="M173" i="61"/>
  <c r="L173" i="61"/>
  <c r="M172" i="61"/>
  <c r="L172" i="61"/>
  <c r="M171" i="61"/>
  <c r="L171" i="61"/>
  <c r="M170" i="61"/>
  <c r="L170" i="61"/>
  <c r="M169" i="61"/>
  <c r="L169" i="61"/>
  <c r="M168" i="61"/>
  <c r="L168" i="61"/>
  <c r="M167" i="61"/>
  <c r="L167" i="61"/>
  <c r="M164" i="61"/>
  <c r="L164" i="61"/>
  <c r="M163" i="61"/>
  <c r="L163" i="61"/>
  <c r="M162" i="61"/>
  <c r="L162" i="61"/>
  <c r="M161" i="61"/>
  <c r="L161" i="61"/>
  <c r="M160" i="61"/>
  <c r="L160" i="61"/>
  <c r="M159" i="61"/>
  <c r="L159" i="61"/>
  <c r="M158" i="61"/>
  <c r="L158" i="61"/>
  <c r="M157" i="61"/>
  <c r="L157" i="61"/>
  <c r="N187" i="44"/>
  <c r="M187" i="44"/>
  <c r="N186" i="44"/>
  <c r="M186" i="44"/>
  <c r="N185" i="44"/>
  <c r="M185" i="44"/>
  <c r="N184" i="44"/>
  <c r="M184" i="44"/>
  <c r="N183" i="44"/>
  <c r="M183" i="44"/>
  <c r="N182" i="44"/>
  <c r="M182" i="44"/>
  <c r="N181" i="44"/>
  <c r="M181" i="44"/>
  <c r="N179" i="44"/>
  <c r="M179" i="44"/>
  <c r="N178" i="44"/>
  <c r="M178" i="44"/>
  <c r="N177" i="44"/>
  <c r="M177" i="44"/>
  <c r="N176" i="44"/>
  <c r="M176" i="44"/>
  <c r="N175" i="44"/>
  <c r="M175" i="44"/>
  <c r="N174" i="44"/>
  <c r="M174" i="44"/>
  <c r="N173" i="44"/>
  <c r="M173" i="44"/>
  <c r="N172" i="44"/>
  <c r="M172" i="44"/>
  <c r="N171" i="44"/>
  <c r="M171" i="44"/>
  <c r="N170" i="44"/>
  <c r="M170" i="44"/>
  <c r="N169" i="44"/>
  <c r="M169" i="44"/>
  <c r="N168" i="44"/>
  <c r="M168" i="44"/>
  <c r="N167" i="44"/>
  <c r="M167" i="44"/>
  <c r="N164" i="44"/>
  <c r="M164" i="44"/>
  <c r="N163" i="44"/>
  <c r="M163" i="44"/>
  <c r="N162" i="44"/>
  <c r="M162" i="44"/>
  <c r="N161" i="44"/>
  <c r="M161" i="44"/>
  <c r="N160" i="44"/>
  <c r="M160" i="44"/>
  <c r="N159" i="44"/>
  <c r="M159" i="44"/>
  <c r="N158" i="44"/>
  <c r="M158" i="44"/>
  <c r="N157" i="44"/>
  <c r="M157" i="44"/>
  <c r="F7" i="33"/>
  <c r="E7" i="33"/>
  <c r="F6" i="33"/>
  <c r="E6" i="33"/>
  <c r="F5" i="33"/>
  <c r="E5" i="33"/>
  <c r="F4" i="33"/>
  <c r="E4" i="33"/>
  <c r="F6" i="32"/>
  <c r="E6" i="32"/>
  <c r="F5" i="32"/>
  <c r="E5" i="32"/>
  <c r="F4" i="32"/>
  <c r="E4" i="32"/>
  <c r="F7" i="29"/>
  <c r="E7" i="29"/>
  <c r="F6" i="29"/>
  <c r="E6" i="29"/>
  <c r="F5" i="29"/>
  <c r="E5" i="29"/>
  <c r="F4" i="29"/>
  <c r="E4" i="29"/>
  <c r="D33" i="19"/>
  <c r="E33" i="19" s="1"/>
  <c r="D32" i="19"/>
  <c r="E32" i="19" s="1"/>
  <c r="D31" i="19"/>
  <c r="E31" i="19" s="1"/>
  <c r="D30" i="19"/>
  <c r="E30" i="19" s="1"/>
  <c r="D29" i="19"/>
  <c r="E29" i="19" s="1"/>
  <c r="D28" i="19"/>
  <c r="E28" i="19" s="1"/>
  <c r="D27" i="19"/>
  <c r="E27" i="19" s="1"/>
  <c r="D26" i="19"/>
  <c r="E26" i="19" s="1"/>
  <c r="D25" i="19"/>
  <c r="E25" i="19" s="1"/>
  <c r="D24" i="19"/>
  <c r="E24" i="19" s="1"/>
  <c r="D23" i="19"/>
  <c r="E23" i="19" s="1"/>
  <c r="D22" i="19"/>
  <c r="E22" i="19" s="1"/>
  <c r="D21" i="19"/>
  <c r="E21" i="19" s="1"/>
  <c r="D20" i="19"/>
  <c r="E20" i="19" s="1"/>
  <c r="D19" i="19"/>
  <c r="E19" i="19" s="1"/>
  <c r="D18" i="19"/>
  <c r="E18" i="19" s="1"/>
  <c r="D17" i="19"/>
  <c r="E17" i="19" s="1"/>
  <c r="D16" i="19"/>
  <c r="E16" i="19" s="1"/>
  <c r="D15" i="19"/>
  <c r="E15" i="19" s="1"/>
  <c r="D14" i="19"/>
  <c r="E14" i="19" s="1"/>
  <c r="D13" i="19"/>
  <c r="E13" i="19" s="1"/>
  <c r="D12" i="19"/>
  <c r="E12" i="19" s="1"/>
  <c r="D11" i="19"/>
  <c r="E11" i="19" s="1"/>
  <c r="D10" i="19"/>
  <c r="E10" i="19" s="1"/>
  <c r="D9" i="19"/>
  <c r="E9" i="19" s="1"/>
  <c r="D8" i="19"/>
  <c r="E8" i="19" s="1"/>
  <c r="D7" i="19"/>
  <c r="E7" i="19" s="1"/>
  <c r="D6" i="19"/>
  <c r="E6" i="19" s="1"/>
  <c r="D5" i="19"/>
  <c r="E5" i="19" s="1"/>
  <c r="D4" i="19"/>
  <c r="E4" i="19" s="1"/>
  <c r="D12" i="17"/>
  <c r="E12" i="17" s="1"/>
  <c r="D11" i="17"/>
  <c r="E11" i="17" s="1"/>
  <c r="D10" i="17"/>
  <c r="E10" i="17" s="1"/>
  <c r="D9" i="17"/>
  <c r="E9" i="17" s="1"/>
  <c r="D8" i="17"/>
  <c r="E8" i="17" s="1"/>
  <c r="D7" i="17"/>
  <c r="E7" i="17" s="1"/>
  <c r="D6" i="17"/>
  <c r="E6" i="17" s="1"/>
  <c r="D5" i="17"/>
  <c r="E5" i="17" s="1"/>
  <c r="D4" i="17"/>
  <c r="E4" i="17" s="1"/>
  <c r="F5" i="15"/>
  <c r="F6" i="15"/>
  <c r="F7" i="15"/>
  <c r="F8" i="15"/>
  <c r="F9" i="15"/>
  <c r="F10" i="15"/>
  <c r="E5" i="15"/>
  <c r="E6" i="15"/>
  <c r="E7" i="15"/>
  <c r="E8" i="15"/>
  <c r="E9" i="15"/>
  <c r="E10" i="15"/>
  <c r="F4" i="15"/>
  <c r="E4" i="15"/>
  <c r="D5" i="1"/>
  <c r="E5" i="1" s="1"/>
  <c r="D6" i="1"/>
  <c r="E6" i="1" s="1"/>
  <c r="D7" i="1"/>
  <c r="E7" i="1" s="1"/>
  <c r="E4" i="1"/>
  <c r="D5" i="3"/>
  <c r="E5" i="3" s="1"/>
  <c r="D6" i="3"/>
  <c r="E6" i="3" s="1"/>
  <c r="D7" i="3"/>
  <c r="E7" i="3" s="1"/>
  <c r="D8" i="3"/>
  <c r="E8" i="3" s="1"/>
  <c r="D9" i="3"/>
  <c r="E9" i="3" s="1"/>
  <c r="D4" i="3"/>
  <c r="E4" i="3" s="1"/>
</calcChain>
</file>

<file path=xl/sharedStrings.xml><?xml version="1.0" encoding="utf-8"?>
<sst xmlns="http://schemas.openxmlformats.org/spreadsheetml/2006/main" count="1797" uniqueCount="455">
  <si>
    <t>6. Mulheres em espaço de poder e decisão</t>
  </si>
  <si>
    <t>Tabela</t>
  </si>
  <si>
    <t>Indicador</t>
  </si>
  <si>
    <t>Fonte</t>
  </si>
  <si>
    <t>6.1</t>
  </si>
  <si>
    <t>Eleitoras(es) inscritas(os), total e distribuição percentual por sexo - Brasil - 2024</t>
  </si>
  <si>
    <t>TSE</t>
  </si>
  <si>
    <t>6.2</t>
  </si>
  <si>
    <t>Mulheres e homens candidatas(os) inscritas(os) nas eleições, total e distribuição percentual, segundo as Grandes Regiões - 2024</t>
  </si>
  <si>
    <t>6.3</t>
  </si>
  <si>
    <t>Mulheres e homens candidatas(os) inscritas(os) nas eleições, segundo o cargo - Brasil - 2016/2020/2024</t>
  </si>
  <si>
    <t>6.4</t>
  </si>
  <si>
    <t>Mulheres e homens candidatas(os) inscritas(os) nas eleições, total e distribuição percentual, segundo o cargo - Brasil - 2024</t>
  </si>
  <si>
    <t>6.5</t>
  </si>
  <si>
    <t>Mulheres e homens candidatas(os) inscritas(os) nas eleições, total e distribuição percentual, segundo a cor ou raça - Brasil - 2024</t>
  </si>
  <si>
    <t>6.6</t>
  </si>
  <si>
    <t>Mulheres e homens candidatas(os) inscritas(os) nas eleições, total e distribuição percentual, segundo a faixa etária - Brasil - 2024</t>
  </si>
  <si>
    <t>6.7</t>
  </si>
  <si>
    <t>Mulheres e homens candidatas(os) inscritas(os) nas eleições, total e distribuição percentual, segundo o grau de instrução - Brasil - 2024</t>
  </si>
  <si>
    <t>6.8</t>
  </si>
  <si>
    <t>Mulheres e homens candidatas(os) inscritas(os) nas eleições, total e distribuição percentual, segundo o Partido Político - Brasil - 2024</t>
  </si>
  <si>
    <t>6.9</t>
  </si>
  <si>
    <t>Mulheres e homens candidatas(os) com deficiência inscritas(os) nas eleições, total e distribuição percentual, segundo as Grandes Regiões - 2024</t>
  </si>
  <si>
    <t>6.10</t>
  </si>
  <si>
    <t>Mulheres e homens candidatas(os) com deficiência inscritas(os) nas eleições, total e distribuição percentual, segundo o cargo - Brasil - 2024</t>
  </si>
  <si>
    <t>6.11</t>
  </si>
  <si>
    <t>Mulheres e homens candidatas(os) com deficiência inscritas(os) nas eleições, total e distribuição percentual, segundo o tipo de deficiência - Brasil - 2024</t>
  </si>
  <si>
    <t>6.12</t>
  </si>
  <si>
    <t>Mulheres e homens candidatas(os) eleitas(os), total e distribuição percentual, segundo as Grandes Regiões - 2024</t>
  </si>
  <si>
    <t>6.13</t>
  </si>
  <si>
    <t>Mulheres e homens candidatas(os) eleitas(os), segundo o cargo - Brasil - 2016/ 2020 /2024</t>
  </si>
  <si>
    <t>6.14</t>
  </si>
  <si>
    <t xml:space="preserve">Distribuição percentual de mulheres eleitas para os cargos de prefeita, vereadora e vice-prefeita, por cargo, segundo as Grandes Regiões - 2024 </t>
  </si>
  <si>
    <t>6.15</t>
  </si>
  <si>
    <t>Mulheres e homens candidatas(os) eleitas(os), total e distribuição percentual, segundo o cargo - Brasil - 2024</t>
  </si>
  <si>
    <t>6.16</t>
  </si>
  <si>
    <t>Mulheres e homens candidatas(os) eleitas(os), total e distribuição percentual, segundo a cor ou raça - Brasil - 2024</t>
  </si>
  <si>
    <t>6.17</t>
  </si>
  <si>
    <t>Mulheres e homens candidatas(os) eleitas(os), total e distribuição percentual, segundo a faixa etária - Brasil - 2024</t>
  </si>
  <si>
    <t>6.18</t>
  </si>
  <si>
    <t>Mulheres e homens candidatas(os) eleitas(os), total e distribuição percentual, segundo o grau de instrução - Brasil - 2024</t>
  </si>
  <si>
    <t>6.19</t>
  </si>
  <si>
    <t>Mulheres e homens candidatas(os) eleitas(os), total e distribuição percentual, segundo o Partido Político - Brasil - 2024</t>
  </si>
  <si>
    <t>6.20</t>
  </si>
  <si>
    <t>Mulheres e homens candidatas(os) com deficiência eleitas(os), total e distribuição percentual, segundo as Grandes Regiões - 2024</t>
  </si>
  <si>
    <t>6.21</t>
  </si>
  <si>
    <t>Mulheres e homens candidatas(os) com deficiência eleitas(os), total e distribuição percentual, segundo o cargo - Brasil - 2024</t>
  </si>
  <si>
    <t>6.22</t>
  </si>
  <si>
    <t>Mulheres e homens candidatas(os) com deficiência eleitas(os), total e distribuição percentual, segundo o tipo de deficiência - Brasil - 2024</t>
  </si>
  <si>
    <t>6.23</t>
  </si>
  <si>
    <t>Proporção de mulheres e homens eleitas(os) no total de candidatas(os), segundo as Grandes Regiões - 2024</t>
  </si>
  <si>
    <t>6.24</t>
  </si>
  <si>
    <t>Proporção de mulheres e homens eleitas(os) no total de candidatas(os), segundo o cargo - Brasil - 2024</t>
  </si>
  <si>
    <t>6.25</t>
  </si>
  <si>
    <t>Proporção de mulheres e homens eleitas(os) no total de candidatas(os), segundo a cor ou raça - Brasil - 2024</t>
  </si>
  <si>
    <t>6.26</t>
  </si>
  <si>
    <t>Proporção de mulheres e homens eleitas(os) no total de candidatas(os), segundo a faixa etária - Brasil - 2024</t>
  </si>
  <si>
    <t>6.27</t>
  </si>
  <si>
    <t>Proporção de mulheres e homens eleitas(os) no total de candidatas(os), segundo o grau de instrução - Brasil - 2024</t>
  </si>
  <si>
    <t>6.28</t>
  </si>
  <si>
    <t>Proporção de mulheres e homens eleitas(os) no total de candidatas(os), segundo o partido político - Brasil - 2024</t>
  </si>
  <si>
    <t>6.29</t>
  </si>
  <si>
    <t>Deputadas(os) federais, senadoras(es) e governadoras(es) em exercício, total e distribuição percentual, por sexo, segundo o exercício do poder - Brasil - 2024</t>
  </si>
  <si>
    <t>Sites da Câmara dos Deputados e do Senado Federal</t>
  </si>
  <si>
    <t>6.30</t>
  </si>
  <si>
    <t>Parlamentares ocupando a presidência das Comissões Permanentes da Câmara dos Deputados e do Senado Federal, total e distribuição percentual, por sexo - Brasil - 2024</t>
  </si>
  <si>
    <t>6.31</t>
  </si>
  <si>
    <t>Parlamentares na Mesa Diretora da Câmara dos Deputados e Mesa do Senado Federal, total e distribuição percentual, por sexo - Brasil - 2024</t>
  </si>
  <si>
    <t>6.32</t>
  </si>
  <si>
    <t>Parlamentares ocupando cargos de Liderança de partido ou Bloco partidário na Câmara dos Deputados e no Senado Federal, total e distribuição percentual, por sexo – Brasil - 2024</t>
  </si>
  <si>
    <t>6.33</t>
  </si>
  <si>
    <t>Partidos com representação no Congresso que têm instâncias de mulheres – 2024</t>
  </si>
  <si>
    <t>Sites dos Partidos Políticos</t>
  </si>
  <si>
    <t>6.34</t>
  </si>
  <si>
    <t>Pessoas na direção dos partidos com representação no Congresso, total e distribuição percentual, por sexo, segundo o partido político - Brasil - 2024</t>
  </si>
  <si>
    <t>6.35</t>
  </si>
  <si>
    <t>Presidentes e vice-presidentes das centrais sindicais, total e distribuição percentual, por sexo – Brasil - 2024</t>
  </si>
  <si>
    <t>Sites das Centrais Sindicais</t>
  </si>
  <si>
    <t>6.36</t>
  </si>
  <si>
    <t>Pessoas em cargos de direção das centrais sindicais, total e distribuição percentual, por sexo - Brasil - 2024</t>
  </si>
  <si>
    <t>6.37</t>
  </si>
  <si>
    <t>Ministras(os) de Estado, total e distribuição percentual, por sexo - Brasil - 2024</t>
  </si>
  <si>
    <t>Presidência da República</t>
  </si>
  <si>
    <t>6.38</t>
  </si>
  <si>
    <t>Servidoras(es) ocupantes de cargos de Direção e Assessoramento Superiores e seus equivalentes na administração federal, total e distribuição percentual, por situação de vínculo e sexo, segundo o nível da função - Brasil - 2023</t>
  </si>
  <si>
    <t>MGI/SIAPE</t>
  </si>
  <si>
    <t>6.39</t>
  </si>
  <si>
    <t xml:space="preserve"> Servidoras mulheres ocupantes de cargos de Direção e Assessoramento Superiores e seus equivalentes na administração federal, total e distribuição percentual, por cor ou raça, segundo o nível da função - Brasil - 2023</t>
  </si>
  <si>
    <t>6.40</t>
  </si>
  <si>
    <t>Servidores homens ocupantes de cargos de Direção e Assessoramento Superiores e seus equivalentes na administração federal por cor ou raça, segundo o nível da função - Brasil - 2023</t>
  </si>
  <si>
    <t>6.41</t>
  </si>
  <si>
    <t>Servidores(as) ocupantes de cargos de Direção e Assessoramento Superiores e seus equivalentes na administração federal com filhos menores de idade, total e distribuição percentual por sexo, segundo o nível da função - Brasil - 2023</t>
  </si>
  <si>
    <t>6.42</t>
  </si>
  <si>
    <t>Servidores(as) ocupantes de cargos de Direção e Assessoramento Superiores e seus equivalentes na administração federal, idade média, remuneração média (em R$), distribuição percentual e proporção com nível superior por sexo, segundo o nível da função - Brasil - 2023</t>
  </si>
  <si>
    <t>6.43</t>
  </si>
  <si>
    <t>Servidores(as) ocupantes de cargos de Direção e Assessoramento Superiores e seus equivalentes na administração federal com deficiência, total e distribuição percentual em relação ao total de servidores, por sexo, segundo o nível da função - Brasil - 2023</t>
  </si>
  <si>
    <t>6.44</t>
  </si>
  <si>
    <t>Servidoras(es) militares ativas(os), total e distribuição percentual, por sexo, segundo a Força Armada - Brasil - 2023</t>
  </si>
  <si>
    <t>MD</t>
  </si>
  <si>
    <t>6.45</t>
  </si>
  <si>
    <t>Servidoras(es) militares ativas(os), total e distribuição percentual por sexo, segundo o tipo de carreira - Brasil - 2023</t>
  </si>
  <si>
    <t>6.46</t>
  </si>
  <si>
    <t>Oficiais militares de hierarquia superior ativas(os), total e distribuição percentual por sexo, segundo a Força Armada - Brasil - 2023</t>
  </si>
  <si>
    <t>6.47</t>
  </si>
  <si>
    <t>Servidoras(es) ativas(os) da carreira diplomática, total e distribuição por sexo, segundo o cargo ocupado - Brasil - 2023</t>
  </si>
  <si>
    <t>MRE</t>
  </si>
  <si>
    <t>6.48</t>
  </si>
  <si>
    <t>Magistradas(os), total e distribuição percentual por sexo, segundo a instância - Brasil - 2024</t>
  </si>
  <si>
    <t>CNJ</t>
  </si>
  <si>
    <t>6.49.a</t>
  </si>
  <si>
    <t>Pessoas de 25 anos ou mais de idade ocupadas em cargos de direção, total e distribuição percentual por sexo, segundo as Grandes Regiões – 2º trimestre de 2024</t>
  </si>
  <si>
    <t xml:space="preserve">IBGE/PNAD C </t>
  </si>
  <si>
    <t>6.49.b</t>
  </si>
  <si>
    <t>Pessoas de 25 anos ou mais de idade ocupadas em cargos de direção, total e distribuição percentual por sexo, segundo as Grandes Regiões – 2023</t>
  </si>
  <si>
    <t>6.50.a</t>
  </si>
  <si>
    <t>Pessoas de 25 anos ou mais de idade ocupadas em cargos de direção, total e percentual por sexo, segundo a cor ou raça - Brasil – 2º trimestre de 2024</t>
  </si>
  <si>
    <t>6.50.b</t>
  </si>
  <si>
    <t>Pessoas de 25 anos ou mais de idade ocupadas em cargos de direção, total e percentual por sexo, segundo a cor ou raça - Brasil – 2023</t>
  </si>
  <si>
    <t>6.51.a</t>
  </si>
  <si>
    <t>Pessoas de 25 anos ou mais de idade ocupadas em cargos de direção, total e percentual, por sexo, segundo os grupamentos de atividade do trabalho principal da semana de referência - Brasil – 2º trimestre de 2024</t>
  </si>
  <si>
    <t>6.51.b</t>
  </si>
  <si>
    <t>Pessoas de 25 anos ou mais de idade ocupadas em cargos de direção, total e percentual, por sexo, segundo os grupamentos de atividade do trabalho principal da semana de referência - Brasil – 2023</t>
  </si>
  <si>
    <t>6.52.a</t>
  </si>
  <si>
    <t>Pessoas em cargos de Secretarias municipais de Políticas para Mulheres, total e distribuição percentual, por sexo, segundo as Grandes Regiões - 2024</t>
  </si>
  <si>
    <t>Ministério das Mulheres/SENATP</t>
  </si>
  <si>
    <t>6.52.b</t>
  </si>
  <si>
    <t>Pessoas em cargos de Secretarias municipais de Políticas para Mulheres, total e distribuição percentual, por sexo, segundo as Grandes Regiões - 2023</t>
  </si>
  <si>
    <t>6.53.a</t>
  </si>
  <si>
    <t>Total de municípios brasileiros, total de municípios com Secretarias de Políticas para as Mulheres – SPM e proporção dos municípios com SPM em relação ao total de municípios brasileiros, segundo as Grandes Regiões - 2023</t>
  </si>
  <si>
    <t>6.53.b</t>
  </si>
  <si>
    <t>6.54.a</t>
  </si>
  <si>
    <t>Secretarias Municipais de Políticas para as Mulheres - SPM, total e distribuição percentual, segundo as Grandes Regiões - 2023</t>
  </si>
  <si>
    <t>6.54.b</t>
  </si>
  <si>
    <t>Tabela 6.1 - Eleitoras(es) inscritas(os), total e distribuição percentual por sexo - Brasil - 2024</t>
  </si>
  <si>
    <t xml:space="preserve">Eleitoras(es) </t>
  </si>
  <si>
    <t>Total</t>
  </si>
  <si>
    <t>Distribuição (%)</t>
  </si>
  <si>
    <t>Mulheres</t>
  </si>
  <si>
    <t>Homens</t>
  </si>
  <si>
    <t xml:space="preserve">Mulheres </t>
  </si>
  <si>
    <t>Fonte: Tribunal Superior Eleitoral.</t>
  </si>
  <si>
    <t xml:space="preserve">Elaboração: Ministério das Mulheres, Observatório Brasil da Igualdade de Gênero. </t>
  </si>
  <si>
    <t>Nota: Exclusive os eleitores inscritos com sexo não informado.</t>
  </si>
  <si>
    <t>Tabela 6.2 - Mulheres e homens candidatas(os) inscritas(os) nas eleições, total e distribuição percentual, segundo as Grandes Regiões - 2024</t>
  </si>
  <si>
    <t>Grandes Regiões</t>
  </si>
  <si>
    <t>Total geral</t>
  </si>
  <si>
    <t>Norte</t>
  </si>
  <si>
    <t>Nordeste</t>
  </si>
  <si>
    <t>Sudeste</t>
  </si>
  <si>
    <t>Sul</t>
  </si>
  <si>
    <t>Centro-Oeste</t>
  </si>
  <si>
    <t>Nota: No ano de 2024, estão inclusas todas as candidaturas, não apenas as com status "aptas", porque o dado de candidaturas aptas não foi divulgado até Janeiro/2025. Para os anos de 2016 e 2020, foram considerados apenas as(os) candidatas(os) aptas(os).</t>
  </si>
  <si>
    <t>Tabela 6.3 - Mulheres e homens candidatas(os) inscritas(os) nas eleições, segundo o cargo - Brasil - 2016/2020/2024</t>
  </si>
  <si>
    <t>Cargo</t>
  </si>
  <si>
    <t>Prefeito(a)</t>
  </si>
  <si>
    <t>Vice-prefeito(a)</t>
  </si>
  <si>
    <t>Vereador(a)</t>
  </si>
  <si>
    <t>Tabela 6.4 - Mulheres e homens candidatas(os) inscritas(os) nas eleições, total e distribuição percentual, segundo o cargo - Brasil - 2024</t>
  </si>
  <si>
    <t>Nota: Inclui todas(os) as(os) candidatas(os), não apenas aptas(os), porque o dado de candidaturas aptas não foi divulgado até Janeiro/2025.</t>
  </si>
  <si>
    <t>Tabela 6.5 - Mulheres e homens candidatas(os) inscritas(os) nas eleições, total e distribuição percentual, segundo a cor ou raça - Brasil - 2024</t>
  </si>
  <si>
    <t>Cor ou raça</t>
  </si>
  <si>
    <t>Branca</t>
  </si>
  <si>
    <t>Preta</t>
  </si>
  <si>
    <t>Parda</t>
  </si>
  <si>
    <t>Amarela</t>
  </si>
  <si>
    <t>Indígena</t>
  </si>
  <si>
    <t>Não Informado</t>
  </si>
  <si>
    <t>Nota:  Inclui todas(os) as(os) candidatas(os), não apenas aptas(os), porque o dado de candidaturas aptas não foi divulgado até Janeiro/2025.</t>
  </si>
  <si>
    <t>Tabela 6.6 - Mulheres e homens candidatas(os) inscritas(os) nas eleições, total e distribuição percentual, segundo a faixa etária - Brasil - 2024</t>
  </si>
  <si>
    <t>Faixa Etária</t>
  </si>
  <si>
    <t>18 a 19 anos</t>
  </si>
  <si>
    <t>20 a 24 anos</t>
  </si>
  <si>
    <t>25 a 29 anos</t>
  </si>
  <si>
    <t>30 a 39 anos</t>
  </si>
  <si>
    <t>40 a 49 anos</t>
  </si>
  <si>
    <t>50 a 59 anos</t>
  </si>
  <si>
    <t>60 a 69 anos</t>
  </si>
  <si>
    <t>70 ou mais</t>
  </si>
  <si>
    <t>Notas:1.  Inclui todas(os) as(os) candidatas(os), não apenas aptas(os), porque o dado de candidaturas aptas não foi divulgado até Janeiro/2025.</t>
  </si>
  <si>
    <t>2. O total geral inclui os não informados.</t>
  </si>
  <si>
    <t>Tabela 6.7 - Mulheres e homens candidatas(os) inscritas(os) nas eleições, total e distribuição percentual, segundo o grau de instrução - Brasil - 2024</t>
  </si>
  <si>
    <t>Grau de instrução</t>
  </si>
  <si>
    <t>Analfabeta(o)</t>
  </si>
  <si>
    <t>Lê e escreve</t>
  </si>
  <si>
    <t>Ensino fundamental incompleto</t>
  </si>
  <si>
    <t>Ensino fundamental completo</t>
  </si>
  <si>
    <t>Ensino médio incompleto</t>
  </si>
  <si>
    <t>Ensino médio completo</t>
  </si>
  <si>
    <t>Superior incompleto</t>
  </si>
  <si>
    <t>Superior completo</t>
  </si>
  <si>
    <t>Tabela 6.8 - Mulheres e homens candidatas(os) inscritas(os) nas eleições, total e distribuição percentual, segundo o Partido Político - Brasil - 2024</t>
  </si>
  <si>
    <t>Partido político</t>
  </si>
  <si>
    <t>AGIR</t>
  </si>
  <si>
    <t>AVANTE</t>
  </si>
  <si>
    <t>CIDADANIA</t>
  </si>
  <si>
    <t>DC</t>
  </si>
  <si>
    <t>MDB</t>
  </si>
  <si>
    <t>MOBILIZA</t>
  </si>
  <si>
    <t>NOVO</t>
  </si>
  <si>
    <t>PC do B</t>
  </si>
  <si>
    <t>PCB</t>
  </si>
  <si>
    <t>PCO</t>
  </si>
  <si>
    <t>PDT</t>
  </si>
  <si>
    <t>PL</t>
  </si>
  <si>
    <t>PMB</t>
  </si>
  <si>
    <t>PODE</t>
  </si>
  <si>
    <t>PP</t>
  </si>
  <si>
    <t>PRD</t>
  </si>
  <si>
    <t>PRTB</t>
  </si>
  <si>
    <t>PSB</t>
  </si>
  <si>
    <t>PSD</t>
  </si>
  <si>
    <t>PSDB</t>
  </si>
  <si>
    <t>PSOL</t>
  </si>
  <si>
    <t>PSTU</t>
  </si>
  <si>
    <t>PT</t>
  </si>
  <si>
    <t>PV</t>
  </si>
  <si>
    <t>REDE</t>
  </si>
  <si>
    <t>REPUBLICANOS</t>
  </si>
  <si>
    <t>SOLIDARIEDADE</t>
  </si>
  <si>
    <t>UNIÃO</t>
  </si>
  <si>
    <t>UP</t>
  </si>
  <si>
    <t>Tabela 6.9 - Mulheres e homens candidatas(os) com deficiência inscritas(os) nas eleições, total e distribuição percentual, segundo as Grandes Regiões - 2024</t>
  </si>
  <si>
    <t>Tabela 6.10 - Mulheres e homens candidatas(os) com deficiência inscritas(os) nas eleições, total e distribuição percentual, segundo o cargo - Brasil - 2024</t>
  </si>
  <si>
    <t>Prefeito (a)</t>
  </si>
  <si>
    <t>Vice-prefeito (a)</t>
  </si>
  <si>
    <t>Vereador (a)</t>
  </si>
  <si>
    <t>Tabela 6.11 - Mulheres e homens candidatas(os) com deficiência inscritas(os) nas eleições, total e distribuição percentual, segundo o tipo de deficiência - Brasil - 2024</t>
  </si>
  <si>
    <t>Tipo de deficiência</t>
  </si>
  <si>
    <t>Auditiva</t>
  </si>
  <si>
    <t>Autismo</t>
  </si>
  <si>
    <t>Física</t>
  </si>
  <si>
    <t>Visual</t>
  </si>
  <si>
    <t>Outra</t>
  </si>
  <si>
    <t>Tabela 6.12 - Mulheres e homens candidatas(os) eleitas(os), total e distribuição percentual, segundo as Grandes Regiões - 2024</t>
  </si>
  <si>
    <t>Tabela 6.13 - Mulheres e homens candidatas(os) eleitas(os), segundo o cargo - Brasil - 2016/2020/2024</t>
  </si>
  <si>
    <t xml:space="preserve">6.14 - Distribuição percentual de mulheres eleitas para os cargos de prefeita, vereadora e vice-prefeita, por cargo, segundo as Grandes Regiões - 2024 </t>
  </si>
  <si>
    <t>Prefeitas</t>
  </si>
  <si>
    <t>Vereadoras</t>
  </si>
  <si>
    <t>Vice-prefeitas</t>
  </si>
  <si>
    <t>10,2 </t>
  </si>
  <si>
    <t>8,8 </t>
  </si>
  <si>
    <t>9,9 </t>
  </si>
  <si>
    <t>45,1 </t>
  </si>
  <si>
    <t>34,7 </t>
  </si>
  <si>
    <t>39,1 </t>
  </si>
  <si>
    <t>20,6 </t>
  </si>
  <si>
    <t>26,3 </t>
  </si>
  <si>
    <t>24,2 </t>
  </si>
  <si>
    <t>15,8 </t>
  </si>
  <si>
    <t>21,9 </t>
  </si>
  <si>
    <t>17,3 </t>
  </si>
  <si>
    <t>Centro-Oeste </t>
  </si>
  <si>
    <t>8,4 </t>
  </si>
  <si>
    <t>9,4 </t>
  </si>
  <si>
    <t>Tabela anterior</t>
  </si>
  <si>
    <t xml:space="preserve">6.15 - Distribuição percentual de mulheres eleitas para os cargos de prefeita, vereadora e vice-prefeita, por cargo, segundo as Grandes Regiões - Brasil - 2024 </t>
  </si>
  <si>
    <t>Total </t>
  </si>
  <si>
    <t>Tabela 6.15 - Mulheres e homens candidatas(os) eleitas(os), total e distribuição percentual, segundo o cargo - Brasil - 2024</t>
  </si>
  <si>
    <t>Tabela 6.16 - Mulheres e homens candidatas(os) eleitas(os), total e distribuição percentual, segundo a cor ou raça - Brasil - 2024</t>
  </si>
  <si>
    <t>Tabela 6.17 - Mulheres e homens candidatas(os) eleitas(os), total e distribuição percentual, segundo a faixa etária - Brasil - 2024</t>
  </si>
  <si>
    <t>18 a19 anos</t>
  </si>
  <si>
    <t>Tabela 6.18 - Mulheres e homens candidatas(os) eleitas(os), total e distribuição percentual, segundo o grau de instrução - Brasil - 2024</t>
  </si>
  <si>
    <t>Analfabeta (o)</t>
  </si>
  <si>
    <t>Tabela 6.19 - Mulheres e homens candidatas(os) eleitas(os), total e distribuição percentual, segundo o Partido Político - Brasil - 2024</t>
  </si>
  <si>
    <t>-</t>
  </si>
  <si>
    <t>Gênero</t>
  </si>
  <si>
    <t>Sigla partido</t>
  </si>
  <si>
    <t>Quantidade de candidatos eleitos</t>
  </si>
  <si>
    <t>Data de carga</t>
  </si>
  <si>
    <t>Feminino</t>
  </si>
  <si>
    <t>Tabela 6.8.a.- Candidatas/os aptas/os eleitas/os nas eleições de 2022 por sexo, total e distribuição percentual, segundo o Partido Político – Brasil, 2022</t>
  </si>
  <si>
    <t>Distribuição Percentual (%)</t>
  </si>
  <si>
    <t>PATRIOTA</t>
  </si>
  <si>
    <t>NA</t>
  </si>
  <si>
    <t>PMN</t>
  </si>
  <si>
    <t>PROS</t>
  </si>
  <si>
    <t>PSC</t>
  </si>
  <si>
    <t>PTB</t>
  </si>
  <si>
    <t>Masculino</t>
  </si>
  <si>
    <t>Não divulgável</t>
  </si>
  <si>
    <t>Tabela 6.20 - Mulheres e homens candidatas(os) com deficiência eleitas(os), total e distribuição percentual, segundo as Grandes Regiões - 2024</t>
  </si>
  <si>
    <t>Nota: Não inclui suplentes.</t>
  </si>
  <si>
    <t>Tabela 6.21 - Mulheres e homens candidatas(os) com deficiência eleitas(os), total e distribuição percentual, segundo o cargo - Brasil - 2024</t>
  </si>
  <si>
    <t>Tabela 6.22 - Mulheres e homens candidatas(os) com deficiência eleitas(os), total e distribuição percentual, segundo o tipo de deficiência - Brasil - 2024</t>
  </si>
  <si>
    <t>Tabela 6.23 - Proporção de mulheres e homens eleitas(os) no total de candidatas(os), segundo as Grandes Regiões - 2024</t>
  </si>
  <si>
    <t>Proporção (%)</t>
  </si>
  <si>
    <t>Tabela 6.24 - Proporção de mulheres e homens eleitas(os) no total de candidatas(os), segundo o cargo - Brasil - 2024</t>
  </si>
  <si>
    <t>Tabela 6.25 - Proporção de mulheres e homens eleitas(os) no total de candidatas(os), segundo a cor ou raça - Brasil - 2024</t>
  </si>
  <si>
    <t>Tabela 6.26 - Proporção de mulheres e homens eleitas(os) no total de candidatas(os), segundo a faixa etária - Brasil - 2024</t>
  </si>
  <si>
    <t>Tabela 6.27 - Proporção de mulheres e homens eleitas(os) no total de candidatas(os), segundo o grau de instrução - Brasil - 2024</t>
  </si>
  <si>
    <t>Tabela 6.28 - Proporção de mulheres e homens eleitas(os) no total de candidatas(os), segundo o partido político - Brasil - 2024</t>
  </si>
  <si>
    <t>Tabela 6.29 - Deputadas(os) federais, senadoras(es) e governadoras(es) em exercício, total e distribuição percentual, por sexo, segundo o exercício do poder - Brasil - 2024</t>
  </si>
  <si>
    <t>Exercício do Poder</t>
  </si>
  <si>
    <t>Câmara dos Deputados</t>
  </si>
  <si>
    <t>Senado Federal</t>
  </si>
  <si>
    <t>Governos Estaduais e do Distrito Federal</t>
  </si>
  <si>
    <t>Fonte: Câmara dos Deputados, Senado Federal e Governos Estaduais e do Distrito Federal.</t>
  </si>
  <si>
    <t>Nota: Dados de outubro de 2024.</t>
  </si>
  <si>
    <t>Tabela 6.30 - Parlamentares ocupando a presidência das Comissões Permanentes da Câmara dos Deputados e do Senado Federal, total e distribuição percentual, por sexo - Brasil - 2024</t>
  </si>
  <si>
    <t xml:space="preserve">Presidência de comissões </t>
  </si>
  <si>
    <t>Distribuição (%) </t>
  </si>
  <si>
    <t>Mulheres </t>
  </si>
  <si>
    <t>Homens </t>
  </si>
  <si>
    <t>Comissões Mistas</t>
  </si>
  <si>
    <t>Fonte: Sites da Câmara dos Deputados e do Senado Federal.</t>
  </si>
  <si>
    <t>Tabela 6.31 - Parlamentares na Mesa Diretora da Câmara dos Deputados e Mesa do Senado Federal, total e distribuição percentual, por sexo - Brasil - 2024</t>
  </si>
  <si>
    <t>Mesa Diretora</t>
  </si>
  <si>
    <t>Fonte: Sites da Câmara dos Deputados e Senado Federal.</t>
  </si>
  <si>
    <t>Tabela 6.32 - Parlamentares ocupando cargos de Liderança de partido ou Bloco partidário na Câmara dos Deputados e no Senado Federal, total e distribuição percentual, por sexo – Brasil - 2024</t>
  </si>
  <si>
    <t>Lideranças parlamentares </t>
  </si>
  <si>
    <t>Câmara dos Deputados </t>
  </si>
  <si>
    <t>Senado Federal </t>
  </si>
  <si>
    <t>Notas: 1. A quantidade de lideranças na Câmara dos Deputados abrange líderes de blocos e partidos, do governo, da maioria, da oposição, da minoria e de partidos que participam de bloco parlamentar.  </t>
  </si>
  <si>
    <t>2. A quantidade de lideranças no Senado Federal abrange líderes de blocos parlamentares, líderes da maioria, da minoria, do governo, da oposição e da bancada feminina. </t>
  </si>
  <si>
    <t>3. Dados de outubro de 2024.</t>
  </si>
  <si>
    <t>Tabela 6.33 - Partidos com representação no Congresso que têm instâncias de mulheres – 2024</t>
  </si>
  <si>
    <t>Partidos Políticos</t>
  </si>
  <si>
    <t>Possuem instância de mulheres</t>
  </si>
  <si>
    <t>Não possuem instâncias de mulheres</t>
  </si>
  <si>
    <t>Fonte: Sites dos Partidos Políticos.</t>
  </si>
  <si>
    <t>Tabela 6.34 - Pessoas na direção dos partidos com representação no Congresso, total e distribuição percentual, por sexo, segundo o partido político - Brasil - 2024</t>
  </si>
  <si>
    <t>NI</t>
  </si>
  <si>
    <t>DEMOCRATA CRISTÃO</t>
  </si>
  <si>
    <t>mobiliza</t>
  </si>
  <si>
    <t>PC DO B</t>
  </si>
  <si>
    <t>pco</t>
  </si>
  <si>
    <t>PODEMOS</t>
  </si>
  <si>
    <t xml:space="preserve">REPUBLICANOS </t>
  </si>
  <si>
    <t>UNIDADE POPULAR</t>
  </si>
  <si>
    <t>Elaboração: Ministério das Mulheres, Observatório Brasil da Igualdade de Gênero.</t>
  </si>
  <si>
    <t>Nota: 1. Consideraram-se os membros da Executiva Nacional/Diretório Nacional dos Partidos, tais como: Presidente, Vice-Presidentes, Secretários etc.</t>
  </si>
  <si>
    <t xml:space="preserve">2. Foi atribuído "Não identificado (NI)" aos partidos que não divulgam, em seus sites, informações sobre sua direção. Em todos eles, porém, foi possível identificar o presidente do partido, que é do sexo masculino, com exceção do Partido da Mulher Brasileira (PMB), que tem como presidente uma mulher. </t>
  </si>
  <si>
    <t>Tabela 6.35 - Presidentes e vice-presidentes das centrais sindicais, total e distribuição percentual, por sexo – Brasil - 2024</t>
  </si>
  <si>
    <t>Centrais Sindicais</t>
  </si>
  <si>
    <t>Central dos Trabalhadores do Brasil - CTB</t>
  </si>
  <si>
    <t>Central Única dos Trabalhadores - CUT</t>
  </si>
  <si>
    <t>Nova Central Sindical de Trabalhadores - NCST</t>
  </si>
  <si>
    <t>União Geral dos Trabalhadores - UGT</t>
  </si>
  <si>
    <t>Força Sindical</t>
  </si>
  <si>
    <t>Fonte:Sites das Centrais Sindicais.</t>
  </si>
  <si>
    <t>Notas: 1. Inclui presidente(s), vice-presidente(s) e diretoria executiva.</t>
  </si>
  <si>
    <t>2. Dados de outubro de 2024.</t>
  </si>
  <si>
    <t>Tabela 6.36 - Pessoas em cargos de direção das centrais sindicais, total e distribuição percentual, por sexo - Brasil - 2024</t>
  </si>
  <si>
    <t>Notas: 1. Inclui Secretárias(os) Gerais e Secretárias(os) de áreas específicas, porém não adjuntas(os).</t>
  </si>
  <si>
    <t>Tabela 6.37 - Ministras(os) de Estado, total e distribuição percentual, por sexo - Brasil - 2024</t>
  </si>
  <si>
    <t>Ministérios</t>
  </si>
  <si>
    <t>Fonte: Presidência da República.</t>
  </si>
  <si>
    <t>Notas: 1. Inclui as Secretarias de Estado com status de Ministério.</t>
  </si>
  <si>
    <t>Tabela 6.38 - Servidoras(es) ocupantes de cargos de Direção e Assessoramento Superiores e seus equivalentes na administração federal, total e distribuição percentual, por situação de vínculo e sexo, segundo o nível da função - Brasil - 2023</t>
  </si>
  <si>
    <t>Nível da Função</t>
  </si>
  <si>
    <t>Com vínculo</t>
  </si>
  <si>
    <t>Sem vínculo*</t>
  </si>
  <si>
    <t>DAS 1 ou equivalentes</t>
  </si>
  <si>
    <t>DAS 2 ou equivalentes</t>
  </si>
  <si>
    <t>DAS 3 ou equivalentes</t>
  </si>
  <si>
    <t>DAS 4 ou equivalentes</t>
  </si>
  <si>
    <t>DAS 5 ou equivalentes</t>
  </si>
  <si>
    <t>DAS 6 ou equivalentes</t>
  </si>
  <si>
    <t>Fonte: Ministério da Gestão e Inovação em Serviços Públicos, SIAPE.</t>
  </si>
  <si>
    <t>Notas: 1. Inclui as(os) servidoras(es) civis da administração direta, autarquias e Fundações do Poder Executivo Federal.</t>
  </si>
  <si>
    <t>2. A tabela inclui os cargos de Natureza Especial (NES), DAS, CCE, FCE, FCPE, CD, I/II, CGE I/II/III/IV, CA I/II, CCT I/II/III/IV/V, CAS I/II e CD 1/2/3/4.</t>
  </si>
  <si>
    <t>3. DAS 6 ou equivalentes inclui também cargos de Natureza Especial.</t>
  </si>
  <si>
    <t>4. Dados de dezembro de 2023.</t>
  </si>
  <si>
    <t>* Foram considerados como "Sem vínculo" os servidores que possuem a situação de vínculo "Nomeado Cargo Comis".</t>
  </si>
  <si>
    <t>Tabela 6.39 -  Servidoras mulheres ocupantes de cargos de Direção e Assessoramento Superiores e seus equivalentes na administração federal, total e distribuição percentual, por cor ou raça, segundo o nível da função - Brasil - 2023</t>
  </si>
  <si>
    <t xml:space="preserve">Notas: 1. Inclui as(os) servidoras(es) civis da administração direta, autarquias e Fundações do Poder Executivo, Requisitado dos Estados, Municípios, Distrito Federal, Empresas Públicas, Sociedades de Economia Mista, Tribunais, Câmara dos Deputados, Senado Federal e Ministério Público da União e Sem Cargo Público. </t>
  </si>
  <si>
    <t>3. Dados de dezembro de 2023.</t>
  </si>
  <si>
    <t>4. O total inclui os não informados por cor ou raça.</t>
  </si>
  <si>
    <t>5. A distribuição percentual foi realizada sobre o total de informados por cor ou raça.</t>
  </si>
  <si>
    <t>Tabela 6.40 -  Servidores homens ocupantes de cargos de Direção e Assessoramento Superiores e seus equivalentes na administração federal por cor ou raça, segundo o nível da função - Brasil - 2023</t>
  </si>
  <si>
    <t>Tabela 6.41 - Servidores(as) ocupantes de cargos de Direção e Assessoramento Superiores e seus equivalentes na administração federal com filhos menores de idade, total e distribuição percentual por sexo, segundo o nível da função - Brasil - 2023</t>
  </si>
  <si>
    <t>Tabela 6.42 - Servidores(as) ocupantes de cargos de Direção e Assessoramento Superiores e seus equivalentes na administração federal, idade média, remuneração média (em R$), distribuição percentual e proporção com nível superior por sexo, segundo o nível da função - Brasil - 2023</t>
  </si>
  <si>
    <t>Média de idade</t>
  </si>
  <si>
    <t>Remuneração média (em R$)</t>
  </si>
  <si>
    <t>Proporção com nível superior (%)</t>
  </si>
  <si>
    <t>Tabela 6.43 - Servidores(as) ocupantes de cargos de Direção e Assessoramento Superiores e seus equivalentes na administração federal com deficiência, total e distribuição percentual em relação ao total de servidores, por sexo, segundo o nível da função - Brasil - 2023</t>
  </si>
  <si>
    <t>Total com deficiência</t>
  </si>
  <si>
    <t>Proporção com deficiência (%)</t>
  </si>
  <si>
    <t>Tabela 6.44 - Servidoras(es) militares ativas(os), total e distribuição percentual, por sexo, segundo a Força Armada - Brasil - 2023</t>
  </si>
  <si>
    <t>Força Armada</t>
  </si>
  <si>
    <t>Exército Brasileiro</t>
  </si>
  <si>
    <t xml:space="preserve">Marinha do Brasil </t>
  </si>
  <si>
    <t>Aeronáutica</t>
  </si>
  <si>
    <t>Fonte: Ministério da Defesa.</t>
  </si>
  <si>
    <t>Tabela 6.45 - Servidoras(es) militares ativas(os), total e distribuição percentual por sexo, segundo o tipo de carreira - Brasil - 2023</t>
  </si>
  <si>
    <t>Tipo de carreira</t>
  </si>
  <si>
    <t>Oficiais</t>
  </si>
  <si>
    <t>Praças</t>
  </si>
  <si>
    <t>Nota: A categoria "Oficiais" inclui oficiais generais, oficiais superiores, oficiais intermediários e oficiais subalternos.</t>
  </si>
  <si>
    <t>Tabela 6.46 - Oficiais militares de hierarquia superior ativas(os), total e distribuição percentual por sexo, segundo a Força Armada - Brasil - 2023</t>
  </si>
  <si>
    <t>Exército</t>
  </si>
  <si>
    <t>Marinha</t>
  </si>
  <si>
    <t>Tabela 6.47 - Servidoras(es) ativas(os) da carreira diplomática, total e distribuição por sexo, segundo o cargo ocupado - Brasil - 2023</t>
  </si>
  <si>
    <t>Ministra(o) de Primeira Classe (Embaixador(a))</t>
  </si>
  <si>
    <t>Ministra(o) de Segunda Classe</t>
  </si>
  <si>
    <t>Conselheira(o)</t>
  </si>
  <si>
    <t>Primeira(o) Secretária(o)</t>
  </si>
  <si>
    <t>Segunda(o) Secretária(o)</t>
  </si>
  <si>
    <t>Terceira(o) Secretária(o)</t>
  </si>
  <si>
    <t>Fonte: Ministério das Relações Exteriores.</t>
  </si>
  <si>
    <t>Tabela 6.48 -  Magistradas(os), total e distribuição percentual por sexo, segundo a instância - Brasil - 2024</t>
  </si>
  <si>
    <t>Instância</t>
  </si>
  <si>
    <t>Mulher</t>
  </si>
  <si>
    <t xml:space="preserve">Homem </t>
  </si>
  <si>
    <t>Primeiro Grau</t>
  </si>
  <si>
    <t>Segundo Grau</t>
  </si>
  <si>
    <t>Tribunais Superiores</t>
  </si>
  <si>
    <t>Fonte: Conselho Nacional de Justiça, Painel Dados de Pessoal do Poder Judiciário.</t>
  </si>
  <si>
    <t>Nota: As(os) magistradas(os) de 1º grau incluem: Juízes titulares, juízes auxiliares que atuam no 1º grau, juízes substitutos e magistrados que atuam no 1º grau eleitoral. As(os) magistradas(os) de 2º grau incluem: desembargadores, juízes substitutos de 2º grau, juízes da classe advogado que atuam como titulares ou substitutos no TRE ou TSE, magistrados que atuam como titulares ou substitutos no 2º grau eleitoral ou TSE. As(os) magistradas(os) de tribunais superiores incluem ministras(os) e conselheiras(os).</t>
  </si>
  <si>
    <t>Tabela 6.49.a - Pessoas de 25 anos ou mais de idade ocupadas em cargos de direção, total e distribuição percentual por sexo, segundo as Grandes Regiões - 2º trimestre de 2024</t>
  </si>
  <si>
    <t>Pessoas de 25 anos ou mais de idade ocupadas em cargos de direção</t>
  </si>
  <si>
    <t>Total (1000 pessoas)</t>
  </si>
  <si>
    <t>Distribuição percentual (%)</t>
  </si>
  <si>
    <t xml:space="preserve">       Brasil</t>
  </si>
  <si>
    <t>Fonte: IBGE, Pesquisa Nacional por Amostra de Domicílios Contínua.</t>
  </si>
  <si>
    <t>Tabela 6.49.b - Pessoas de 25 anos ou mais de idade ocupadas em cargos de direção, total e distribuição percentual por sexo, segundo as Grandes Regiões - 2023</t>
  </si>
  <si>
    <t>Nota: Informações das entrevistas realizadas nos domicílios visitados pela primeira vez em cada um dos quatro trimestres do ano.</t>
  </si>
  <si>
    <r>
      <rPr>
        <b/>
        <sz val="12"/>
        <color rgb="FF000000"/>
        <rFont val="Verdana"/>
        <family val="2"/>
      </rPr>
      <t>Tabela 6.50.a - Pessoas de 25 anos ou mais de idade ocupadas em cargos de direção, total e  percentual por sexo, segundo a cor ou raça - Brasil -</t>
    </r>
    <r>
      <rPr>
        <sz val="12"/>
        <color rgb="FFFF0000"/>
        <rFont val="Verdana"/>
        <family val="2"/>
      </rPr>
      <t xml:space="preserve"> </t>
    </r>
    <r>
      <rPr>
        <b/>
        <sz val="12"/>
        <color rgb="FF000000"/>
        <rFont val="Verdana"/>
        <family val="2"/>
      </rPr>
      <t>2º trimestre de 2024</t>
    </r>
  </si>
  <si>
    <t>Percentual (%)</t>
  </si>
  <si>
    <t>Total¹</t>
  </si>
  <si>
    <t>Preta ou parda</t>
  </si>
  <si>
    <t xml:space="preserve">1 - Inclusive as pessoas que se declararam Indígenas, amarelas e ignoradas. </t>
  </si>
  <si>
    <t>Tabela 6.50.b - Pessoas de 25 anos ou mais de idade ocupadas em cargos de direção, total e percentual por sexo, segundo a cor ou raça - Brasil - 2023</t>
  </si>
  <si>
    <t>Tabela 6.51.a - Pessoas de 25 anos ou mais de idade ocupadas em cargos de direção, total e percentual, por sexo, segundo os grupamentos de atividade do trabalho principal da semana de referência - Brasil - 2º trimestre de 2024</t>
  </si>
  <si>
    <t>Grupamentos de atividade</t>
  </si>
  <si>
    <t xml:space="preserve">Agricultura, pecuária, produção florestal, pesca e aquicultura </t>
  </si>
  <si>
    <t>Indústria geral</t>
  </si>
  <si>
    <t>Construção</t>
  </si>
  <si>
    <t>Comércio, reparação de veículos automotores e motocicletas</t>
  </si>
  <si>
    <t>Transporte, armazenagem e correio </t>
  </si>
  <si>
    <t>Alojamento e alimentação </t>
  </si>
  <si>
    <t>Informação, comunicação e atividades financeiras, imobiliárias, profissionais e administrativas</t>
  </si>
  <si>
    <t>Administração pública, defesa, seguridade social, educação, saúde humana e serviços sociais</t>
  </si>
  <si>
    <t>Outros Serviços</t>
  </si>
  <si>
    <t>Serviços domésticos</t>
  </si>
  <si>
    <t>Atividades maldefinidas</t>
  </si>
  <si>
    <t>Tabela 6.51.b - Pessoas de 25 anos ou mais de idade ocupadas em cargos de direção, total e percentual, por sexo, segundo os grupamentos de atividade do trabalho principal da semana de referência - Brasil - 2023</t>
  </si>
  <si>
    <t>Tabela 6.52.a - Pessoas em cargos de Secretarias municipais de Políticas para Mulheres, total e distribuição percentual, por sexo, segundo as Grandes Regiões - 2024</t>
  </si>
  <si>
    <t>Brasil</t>
  </si>
  <si>
    <t>Fonte: Ministério das Mulheres, Secretaria Nacional de Articulação Institucional, Ações Temáticas e Participação Política - SENATP.</t>
  </si>
  <si>
    <t>Notas: 1. Esses dados representam todas as Institucionalidades, Secretarias, Coordenadorias, Subsecretarias etc. que se relacionam com o Ministério das Mulheres. Nesse sentido, não se tem os números referentes às secretarias/estruturas às quais estão vinculadas, que podem ou não ter um homem no comando.</t>
  </si>
  <si>
    <t>2. O Ministério das Mulheres não tem os dados referentes às secretarias/estruturas às quais as Secretarias Municipais de Mulheres estão vinculadas, que podem ou não ter um homem no comando.</t>
  </si>
  <si>
    <t>3. Informação atualizada em novembro de 2024.</t>
  </si>
  <si>
    <t>Tabela 6.52.b - Pessoas em cargos de Secretarias municipais de Políticas para Mulheres, total e distribuição percentual, por sexo, segundo as Grandes Regiões - 2023</t>
  </si>
  <si>
    <t>Tabela 6.53.a - Total de municípios brasileiros, total de municípios com Secretarias de Políticas para as Mulheres – SPM e proporção dos municípios com SPM em relação ao total de municípios brasileiros, segundo as Grandes Regiões - 2024</t>
  </si>
  <si>
    <t>Total de municípios brasileiros</t>
  </si>
  <si>
    <t>Total de municípios com SPM</t>
  </si>
  <si>
    <t>Notas: 1. Estes dados representam todas as Institucionalidades, Secretarias, Coordenadorias, Subsecretarias etc. que se relacionam com o Ministério das Mulheres.</t>
  </si>
  <si>
    <t>2. Informação atualizada em novembro de 2024.</t>
  </si>
  <si>
    <t>Tabela 6.53.b - Total de municípios brasileiros, total de municípios com Secretarias de Políticas para as Mulheres – SPM e proporção dos municípios com SPM em relação ao total de municípios brasileiros, segundo as Grandes Regiões - 2023</t>
  </si>
  <si>
    <t>Nota: Estes dados representam todas as Institucionalidades, Secretarias, Coordenadorias, Subsecretarias etc. que se relacionam com o Ministério das Mulheres.</t>
  </si>
  <si>
    <t>Tabela 6.54.a - Secretarias Municipais de Políticas para as Mulheres - SPM, total e distribuição percentual, segundo as Grandes Regiões - 2024</t>
  </si>
  <si>
    <r>
      <rPr>
        <sz val="10"/>
        <color rgb="FF000000"/>
        <rFont val="Verdana"/>
        <family val="2"/>
      </rPr>
      <t>Notas: Estes dados representam todas as Institucionalidades, Secretarias, Coordenadorias, Subsecretarias etc. que se relacionam com o Ministério das Mulheres.</t>
    </r>
    <r>
      <rPr>
        <sz val="12"/>
        <color rgb="FF000000"/>
        <rFont val="Verdana"/>
        <family val="2"/>
      </rPr>
      <t xml:space="preserve"> </t>
    </r>
  </si>
  <si>
    <t>Tabela 6.54.b - Secretarias Municipais de Políticas para as Mulheres - SPM, total e distribuição percentual, segundo as Grandes Regiões - 2023</t>
  </si>
  <si>
    <r>
      <rPr>
        <sz val="10"/>
        <color rgb="FF000000"/>
        <rFont val="Verdana"/>
        <family val="2"/>
      </rPr>
      <t>Nota: Estes dados representam todas as Institucionalidades, Secretarias, Coordenadorias, Subsecretarias etc. que se relacionam com o Ministério das Mulheres.</t>
    </r>
    <r>
      <rPr>
        <sz val="12"/>
        <color rgb="FF000000"/>
        <rFont val="Verdan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</si>
</sst>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00"/>
    <numFmt numFmtId="166" formatCode="_-* #,##0_-;\-* #,##0_-;_-* &quot;-&quot;??_-;_-@_-"/>
    <numFmt numFmtId="167" formatCode="_-* #,##0.0_-;\-* #,##0.0_-;_-* &quot;-&quot;??_-;_-@_-"/>
    <numFmt numFmtId="168" formatCode="_-* #,##0.0_-;\-* #,##0.0_-;_-* &quot;-&quot;?_-;_-@_-"/>
  </numFmts>
  <fonts count="38">
    <font>
      <sz val="11"/>
      <color theme="1"/>
      <name val="Aptos Narrow"/>
      <family val="2"/>
      <scheme val="minor"/>
    </font>
    <font>
      <sz val="11"/>
      <color theme="1"/>
      <name val="Aptos Narrow"/>
      <family val="2"/>
      <scheme val="minor"/>
    </font>
    <font>
      <u/>
      <sz val="11"/>
      <color theme="10"/>
      <name val="Aptos Narrow"/>
      <family val="2"/>
      <scheme val="minor"/>
    </font>
    <font>
      <b/>
      <sz val="12"/>
      <color theme="1"/>
      <name val="Verdana"/>
      <family val="2"/>
    </font>
    <font>
      <sz val="12"/>
      <color rgb="FF000000"/>
      <name val="Verdana"/>
      <family val="2"/>
    </font>
    <font>
      <sz val="12"/>
      <name val="Verdana"/>
      <family val="2"/>
    </font>
    <font>
      <sz val="12"/>
      <color theme="1"/>
      <name val="Verdana"/>
      <family val="2"/>
    </font>
    <font>
      <sz val="12"/>
      <color rgb="FFFF0000"/>
      <name val="Verdana"/>
      <family val="2"/>
    </font>
    <font>
      <sz val="11"/>
      <color theme="1"/>
      <name val="Verdana"/>
      <family val="2"/>
    </font>
    <font>
      <b/>
      <sz val="12"/>
      <color rgb="FF000000"/>
      <name val="Verdana"/>
      <family val="2"/>
    </font>
    <font>
      <sz val="10"/>
      <color rgb="FF000000"/>
      <name val="Verdana"/>
      <family val="2"/>
    </font>
    <font>
      <sz val="10"/>
      <color theme="1"/>
      <name val="Verdana"/>
      <family val="2"/>
    </font>
    <font>
      <sz val="10"/>
      <name val="Verdana"/>
      <family val="2"/>
    </font>
    <font>
      <sz val="11"/>
      <name val="Aptos Narrow"/>
      <family val="2"/>
      <scheme val="minor"/>
    </font>
    <font>
      <sz val="11"/>
      <color rgb="FFFF0000"/>
      <name val="Aptos Narrow"/>
      <family val="2"/>
      <scheme val="minor"/>
    </font>
    <font>
      <sz val="10"/>
      <color rgb="FF212121"/>
      <name val="Verdana"/>
      <family val="2"/>
    </font>
    <font>
      <sz val="12"/>
      <color theme="1"/>
      <name val="Aptos Narrow"/>
      <family val="2"/>
      <scheme val="minor"/>
    </font>
    <font>
      <b/>
      <sz val="12"/>
      <name val="Verdana"/>
      <family val="2"/>
    </font>
    <font>
      <b/>
      <sz val="12"/>
      <color rgb="FFFF0000"/>
      <name val="Verdana"/>
      <family val="2"/>
    </font>
    <font>
      <sz val="12"/>
      <color rgb="FF282828"/>
      <name val="Verdana"/>
      <family val="2"/>
    </font>
    <font>
      <sz val="11"/>
      <color rgb="FF000000"/>
      <name val="Verdana"/>
      <family val="2"/>
    </font>
    <font>
      <sz val="11"/>
      <color rgb="FFFF0000"/>
      <name val="Verdana"/>
      <family val="2"/>
    </font>
    <font>
      <sz val="11"/>
      <color rgb="FF000000"/>
      <name val="Calibri"/>
      <family val="2"/>
    </font>
    <font>
      <sz val="10"/>
      <color rgb="FF242424"/>
      <name val="Verdana"/>
      <family val="2"/>
    </font>
    <font>
      <b/>
      <sz val="11"/>
      <color theme="1"/>
      <name val="Aptos Narrow"/>
      <family val="2"/>
      <scheme val="minor"/>
    </font>
    <font>
      <b/>
      <sz val="11"/>
      <color theme="1"/>
      <name val="Verdana"/>
      <family val="2"/>
    </font>
    <font>
      <b/>
      <sz val="12"/>
      <color rgb="FF282828"/>
      <name val="Verdana"/>
      <family val="2"/>
    </font>
    <font>
      <b/>
      <sz val="11"/>
      <color rgb="FFFF0000"/>
      <name val="Verdana"/>
      <family val="2"/>
    </font>
    <font>
      <sz val="11"/>
      <color rgb="FF6D6D6D"/>
      <name val="Montserrat"/>
    </font>
    <font>
      <b/>
      <sz val="11"/>
      <color rgb="FFFF0000"/>
      <name val="Aptos Narrow"/>
      <family val="2"/>
      <scheme val="minor"/>
    </font>
    <font>
      <sz val="11"/>
      <color rgb="FFFF0000"/>
      <name val="Montserrat"/>
    </font>
    <font>
      <sz val="11"/>
      <color rgb="FF000000"/>
      <name val="Aptos Narrow"/>
      <family val="2"/>
      <scheme val="minor"/>
    </font>
    <font>
      <sz val="12"/>
      <color theme="1"/>
      <name val="Verdana"/>
    </font>
    <font>
      <sz val="10"/>
      <color theme="1"/>
      <name val="Verdana"/>
    </font>
    <font>
      <b/>
      <sz val="12"/>
      <color theme="1"/>
      <name val="Verdana"/>
    </font>
    <font>
      <sz val="12"/>
      <name val="Verdana"/>
    </font>
    <font>
      <sz val="12"/>
      <color rgb="FF000000"/>
      <name val="Verdana"/>
    </font>
    <font>
      <sz val="10"/>
      <color rgb="FF000000"/>
      <name val="Verdana"/>
      <charset val="1"/>
    </font>
  </fonts>
  <fills count="7">
    <fill>
      <patternFill patternType="none"/>
    </fill>
    <fill>
      <patternFill patternType="gray125"/>
    </fill>
    <fill>
      <patternFill patternType="solid">
        <fgColor rgb="FFFFFFFF"/>
        <bgColor rgb="FF000000"/>
      </patternFill>
    </fill>
    <fill>
      <patternFill patternType="solid">
        <fgColor rgb="FFFFFFFF"/>
        <bgColor indexed="64"/>
      </patternFill>
    </fill>
    <fill>
      <patternFill patternType="solid">
        <fgColor rgb="FFF9F9F9"/>
        <bgColor indexed="64"/>
      </patternFill>
    </fill>
    <fill>
      <patternFill patternType="solid">
        <fgColor theme="0"/>
        <bgColor indexed="64"/>
      </patternFill>
    </fill>
    <fill>
      <patternFill patternType="solid">
        <fgColor theme="8" tint="0.59999389629810485"/>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thin">
        <color rgb="FF000000"/>
      </right>
      <top/>
      <bottom/>
      <diagonal/>
    </border>
    <border>
      <left/>
      <right/>
      <top style="thin">
        <color rgb="FF000000"/>
      </top>
      <bottom/>
      <diagonal/>
    </border>
    <border>
      <left style="thin">
        <color rgb="FFDDDDDD"/>
      </left>
      <right style="thin">
        <color rgb="FFDDDDDD"/>
      </right>
      <top/>
      <bottom/>
      <diagonal/>
    </border>
    <border>
      <left/>
      <right style="thin">
        <color rgb="FFDDDDDD"/>
      </right>
      <top/>
      <bottom/>
      <diagonal/>
    </border>
    <border>
      <left style="thin">
        <color rgb="FFDDDDDD"/>
      </left>
      <right style="thin">
        <color rgb="FFDDDDDD"/>
      </right>
      <top style="thin">
        <color rgb="FFDDDDDD"/>
      </top>
      <bottom/>
      <diagonal/>
    </border>
    <border>
      <left/>
      <right style="thin">
        <color rgb="FFDDDDDD"/>
      </right>
      <top style="thin">
        <color rgb="FFDDDDDD"/>
      </top>
      <bottom/>
      <diagonal/>
    </border>
    <border>
      <left style="thin">
        <color rgb="FFDDDDDD"/>
      </left>
      <right style="thin">
        <color rgb="FFDDDDDD"/>
      </right>
      <top style="thin">
        <color rgb="FFDDDDDD"/>
      </top>
      <bottom style="thin">
        <color rgb="FFDDDDDD"/>
      </bottom>
      <diagonal/>
    </border>
    <border>
      <left/>
      <right style="thin">
        <color rgb="FFDDDDDD"/>
      </right>
      <top style="thin">
        <color rgb="FFDDDDDD"/>
      </top>
      <bottom style="thin">
        <color rgb="FFDDDDDD"/>
      </bottom>
      <diagonal/>
    </border>
    <border>
      <left/>
      <right/>
      <top/>
      <bottom style="thin">
        <color rgb="FFDDDDDD"/>
      </bottom>
      <diagonal/>
    </border>
    <border>
      <left/>
      <right style="thin">
        <color rgb="FFDDDDDD"/>
      </right>
      <top/>
      <bottom style="thin">
        <color rgb="FFDDDDDD"/>
      </bottom>
      <diagonal/>
    </border>
    <border>
      <left/>
      <right/>
      <top style="thin">
        <color rgb="FFDDDDDD"/>
      </top>
      <bottom/>
      <diagonal/>
    </border>
    <border>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43" fontId="1" fillId="0" borderId="0" applyFont="0" applyFill="0" applyBorder="0" applyAlignment="0" applyProtection="0"/>
  </cellStyleXfs>
  <cellXfs count="358">
    <xf numFmtId="0" fontId="0" fillId="0" borderId="0" xfId="0"/>
    <xf numFmtId="0" fontId="5" fillId="0" borderId="5" xfId="0" applyFont="1" applyBorder="1" applyAlignment="1">
      <alignment horizontal="center" vertical="center" wrapText="1"/>
    </xf>
    <xf numFmtId="0" fontId="6" fillId="0" borderId="0" xfId="0" applyFont="1"/>
    <xf numFmtId="0" fontId="6" fillId="0" borderId="1" xfId="0" applyFont="1" applyBorder="1"/>
    <xf numFmtId="164" fontId="6" fillId="0" borderId="1" xfId="0" applyNumberFormat="1" applyFont="1" applyBorder="1"/>
    <xf numFmtId="0" fontId="11" fillId="0" borderId="0" xfId="0" applyFont="1"/>
    <xf numFmtId="164" fontId="11" fillId="0" borderId="0" xfId="0" applyNumberFormat="1" applyFont="1"/>
    <xf numFmtId="164" fontId="6" fillId="0" borderId="0" xfId="0" applyNumberFormat="1" applyFont="1"/>
    <xf numFmtId="0" fontId="8" fillId="0" borderId="0" xfId="0" applyFont="1"/>
    <xf numFmtId="0" fontId="6" fillId="0" borderId="5" xfId="0" applyFont="1" applyBorder="1"/>
    <xf numFmtId="164" fontId="6" fillId="0" borderId="5" xfId="0" applyNumberFormat="1" applyFont="1" applyBorder="1"/>
    <xf numFmtId="164" fontId="8" fillId="0" borderId="0" xfId="0" applyNumberFormat="1" applyFont="1"/>
    <xf numFmtId="0" fontId="10" fillId="0" borderId="0" xfId="0" applyFont="1"/>
    <xf numFmtId="0" fontId="4" fillId="0" borderId="1" xfId="0" applyFont="1" applyBorder="1" applyAlignment="1">
      <alignment horizontal="left"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6" fillId="0" borderId="4" xfId="0" applyFont="1" applyBorder="1"/>
    <xf numFmtId="0" fontId="4" fillId="0" borderId="0" xfId="0" applyFont="1"/>
    <xf numFmtId="0" fontId="6" fillId="0" borderId="5" xfId="0" applyFont="1" applyBorder="1" applyAlignment="1">
      <alignment horizontal="center" vertical="center"/>
    </xf>
    <xf numFmtId="0" fontId="6" fillId="0" borderId="5" xfId="0" applyFont="1" applyBorder="1" applyAlignment="1">
      <alignment horizontal="center"/>
    </xf>
    <xf numFmtId="0" fontId="6" fillId="0" borderId="9" xfId="0" applyFont="1" applyBorder="1" applyAlignment="1">
      <alignment horizontal="center"/>
    </xf>
    <xf numFmtId="0" fontId="6" fillId="0" borderId="9" xfId="0" applyFont="1" applyBorder="1" applyAlignment="1">
      <alignment horizontal="center" vertical="center"/>
    </xf>
    <xf numFmtId="0" fontId="6" fillId="0" borderId="7" xfId="0" applyFont="1" applyBorder="1" applyAlignment="1">
      <alignment horizontal="left" vertical="center"/>
    </xf>
    <xf numFmtId="0" fontId="6" fillId="0" borderId="11" xfId="0" applyFont="1" applyBorder="1" applyAlignment="1">
      <alignment horizontal="center" vertical="center"/>
    </xf>
    <xf numFmtId="164" fontId="6" fillId="0" borderId="18" xfId="0" applyNumberFormat="1" applyFont="1" applyBorder="1"/>
    <xf numFmtId="0" fontId="7" fillId="0" borderId="0" xfId="0" applyFont="1"/>
    <xf numFmtId="164" fontId="4" fillId="0" borderId="0" xfId="0" applyNumberFormat="1" applyFont="1"/>
    <xf numFmtId="0" fontId="12" fillId="0" borderId="0" xfId="0" applyFont="1"/>
    <xf numFmtId="0" fontId="13" fillId="0" borderId="0" xfId="0" applyFont="1"/>
    <xf numFmtId="0" fontId="14" fillId="0" borderId="0" xfId="0" applyFont="1"/>
    <xf numFmtId="0" fontId="6" fillId="0" borderId="0" xfId="0" applyFont="1" applyAlignment="1">
      <alignment horizontal="right"/>
    </xf>
    <xf numFmtId="4" fontId="6" fillId="0" borderId="2" xfId="0" applyNumberFormat="1" applyFont="1" applyBorder="1"/>
    <xf numFmtId="164" fontId="6" fillId="0" borderId="5" xfId="1" applyNumberFormat="1" applyFont="1" applyBorder="1"/>
    <xf numFmtId="0" fontId="4" fillId="0" borderId="5" xfId="0" applyFont="1" applyBorder="1" applyAlignment="1">
      <alignment horizontal="center"/>
    </xf>
    <xf numFmtId="166" fontId="6" fillId="0" borderId="5" xfId="3" applyNumberFormat="1" applyFont="1" applyBorder="1"/>
    <xf numFmtId="0" fontId="6" fillId="0" borderId="5" xfId="0" applyFont="1" applyBorder="1" applyAlignment="1">
      <alignment horizontal="center" vertical="center" wrapText="1"/>
    </xf>
    <xf numFmtId="0" fontId="4" fillId="0" borderId="5" xfId="0" applyFont="1" applyBorder="1" applyAlignment="1">
      <alignment horizontal="center" vertical="center" wrapText="1"/>
    </xf>
    <xf numFmtId="166" fontId="6" fillId="0" borderId="5" xfId="3" applyNumberFormat="1" applyFont="1" applyBorder="1" applyAlignment="1">
      <alignment horizontal="center" vertical="center" wrapText="1"/>
    </xf>
    <xf numFmtId="0" fontId="16" fillId="0" borderId="0" xfId="0" applyFont="1"/>
    <xf numFmtId="0" fontId="4" fillId="0" borderId="11" xfId="0" applyFont="1" applyBorder="1" applyAlignment="1">
      <alignment wrapText="1"/>
    </xf>
    <xf numFmtId="0" fontId="4" fillId="0" borderId="19" xfId="0" applyFont="1" applyBorder="1"/>
    <xf numFmtId="0" fontId="4" fillId="0" borderId="11" xfId="0" applyFont="1" applyBorder="1"/>
    <xf numFmtId="0" fontId="5" fillId="0" borderId="0" xfId="0" applyFont="1"/>
    <xf numFmtId="0" fontId="12" fillId="2" borderId="0" xfId="0" applyFont="1" applyFill="1"/>
    <xf numFmtId="0" fontId="12" fillId="0" borderId="0" xfId="0" applyFont="1" applyAlignment="1">
      <alignment horizontal="left"/>
    </xf>
    <xf numFmtId="0" fontId="12" fillId="0" borderId="0" xfId="0" applyFont="1" applyAlignment="1">
      <alignment horizontal="left" vertical="center"/>
    </xf>
    <xf numFmtId="0" fontId="6" fillId="0" borderId="0" xfId="0" applyFont="1" applyAlignment="1">
      <alignment wrapText="1"/>
    </xf>
    <xf numFmtId="0" fontId="4" fillId="0" borderId="5" xfId="0" applyFont="1" applyBorder="1"/>
    <xf numFmtId="0" fontId="18" fillId="0" borderId="0" xfId="0" applyFont="1"/>
    <xf numFmtId="0" fontId="3" fillId="0" borderId="0" xfId="0" applyFont="1"/>
    <xf numFmtId="164" fontId="4" fillId="0" borderId="5" xfId="0" applyNumberFormat="1" applyFont="1" applyBorder="1"/>
    <xf numFmtId="22" fontId="0" fillId="0" borderId="0" xfId="0" applyNumberFormat="1"/>
    <xf numFmtId="0" fontId="4" fillId="0" borderId="9" xfId="0" applyFont="1" applyBorder="1" applyAlignment="1">
      <alignment horizontal="center"/>
    </xf>
    <xf numFmtId="0" fontId="6" fillId="0" borderId="11" xfId="0" applyFont="1" applyBorder="1" applyAlignment="1">
      <alignment horizontal="left" vertical="center"/>
    </xf>
    <xf numFmtId="0" fontId="4" fillId="0" borderId="19" xfId="0" applyFont="1" applyBorder="1" applyAlignment="1">
      <alignment horizontal="center"/>
    </xf>
    <xf numFmtId="0" fontId="5" fillId="2" borderId="11" xfId="0" applyFont="1" applyFill="1" applyBorder="1" applyAlignment="1">
      <alignment wrapText="1"/>
    </xf>
    <xf numFmtId="3" fontId="5" fillId="2" borderId="19" xfId="0" applyNumberFormat="1" applyFont="1" applyFill="1" applyBorder="1"/>
    <xf numFmtId="164" fontId="5" fillId="2" borderId="19" xfId="0" applyNumberFormat="1" applyFont="1" applyFill="1" applyBorder="1"/>
    <xf numFmtId="0" fontId="8" fillId="0" borderId="0" xfId="0" applyFont="1" applyAlignment="1">
      <alignment horizontal="center" vertical="center"/>
    </xf>
    <xf numFmtId="3" fontId="19" fillId="2" borderId="1" xfId="0" applyNumberFormat="1" applyFont="1" applyFill="1" applyBorder="1"/>
    <xf numFmtId="164" fontId="19" fillId="2" borderId="1" xfId="0" applyNumberFormat="1" applyFont="1" applyFill="1" applyBorder="1"/>
    <xf numFmtId="0" fontId="5" fillId="2" borderId="1" xfId="0" applyFont="1" applyFill="1" applyBorder="1" applyAlignment="1">
      <alignment wrapText="1"/>
    </xf>
    <xf numFmtId="0" fontId="20" fillId="0" borderId="0" xfId="0" applyFont="1"/>
    <xf numFmtId="0" fontId="4" fillId="0" borderId="10" xfId="0" applyFont="1" applyBorder="1"/>
    <xf numFmtId="164" fontId="4" fillId="0" borderId="19" xfId="0" applyNumberFormat="1" applyFont="1" applyBorder="1"/>
    <xf numFmtId="0" fontId="5" fillId="0" borderId="18" xfId="0" applyFont="1" applyBorder="1" applyAlignment="1">
      <alignment horizontal="center" wrapText="1"/>
    </xf>
    <xf numFmtId="0" fontId="5" fillId="0" borderId="1" xfId="0" applyFont="1" applyBorder="1" applyAlignment="1">
      <alignment horizontal="center" wrapText="1"/>
    </xf>
    <xf numFmtId="3" fontId="19" fillId="2" borderId="15" xfId="0" applyNumberFormat="1" applyFont="1" applyFill="1" applyBorder="1"/>
    <xf numFmtId="164" fontId="19" fillId="2" borderId="15" xfId="0" applyNumberFormat="1" applyFont="1" applyFill="1" applyBorder="1"/>
    <xf numFmtId="0" fontId="19" fillId="2" borderId="1" xfId="0" applyFont="1" applyFill="1" applyBorder="1" applyAlignment="1">
      <alignment wrapText="1"/>
    </xf>
    <xf numFmtId="0" fontId="21" fillId="0" borderId="0" xfId="0" applyFont="1"/>
    <xf numFmtId="165" fontId="8" fillId="0" borderId="0" xfId="0" applyNumberFormat="1" applyFont="1"/>
    <xf numFmtId="0" fontId="19" fillId="2" borderId="1" xfId="0" applyFont="1" applyFill="1" applyBorder="1"/>
    <xf numFmtId="22" fontId="8" fillId="0" borderId="0" xfId="0" applyNumberFormat="1" applyFont="1"/>
    <xf numFmtId="0" fontId="19" fillId="2" borderId="1" xfId="0" applyFont="1" applyFill="1" applyBorder="1" applyAlignment="1">
      <alignment horizontal="right"/>
    </xf>
    <xf numFmtId="0" fontId="4" fillId="0" borderId="23" xfId="0" applyFont="1" applyBorder="1" applyAlignment="1">
      <alignment horizontal="left" vertical="center"/>
    </xf>
    <xf numFmtId="0" fontId="4" fillId="0" borderId="2" xfId="0" applyFont="1" applyBorder="1"/>
    <xf numFmtId="0" fontId="4" fillId="0" borderId="15" xfId="0" applyFont="1" applyBorder="1" applyAlignment="1">
      <alignment horizontal="center" vertical="center"/>
    </xf>
    <xf numFmtId="0" fontId="4" fillId="0" borderId="13" xfId="0" applyFont="1" applyBorder="1" applyAlignment="1">
      <alignment horizontal="center"/>
    </xf>
    <xf numFmtId="0" fontId="4" fillId="0" borderId="24" xfId="0" applyFont="1" applyBorder="1" applyAlignment="1">
      <alignment horizontal="center"/>
    </xf>
    <xf numFmtId="0" fontId="4" fillId="0" borderId="1" xfId="0" applyFont="1" applyBorder="1"/>
    <xf numFmtId="164" fontId="4" fillId="0" borderId="5" xfId="0" applyNumberFormat="1" applyFont="1" applyBorder="1" applyAlignment="1">
      <alignment horizontal="right"/>
    </xf>
    <xf numFmtId="164" fontId="4" fillId="0" borderId="1" xfId="1" applyNumberFormat="1"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xf numFmtId="0" fontId="6" fillId="0" borderId="13" xfId="0" applyFont="1" applyBorder="1" applyAlignment="1">
      <alignment horizontal="center" vertical="center"/>
    </xf>
    <xf numFmtId="166" fontId="6" fillId="0" borderId="4" xfId="3" applyNumberFormat="1" applyFont="1" applyBorder="1"/>
    <xf numFmtId="166" fontId="6" fillId="0" borderId="1" xfId="3" applyNumberFormat="1" applyFont="1" applyBorder="1"/>
    <xf numFmtId="0" fontId="4" fillId="0" borderId="5" xfId="0" applyFont="1" applyBorder="1" applyAlignment="1">
      <alignment horizontal="left" vertical="center" wrapText="1"/>
    </xf>
    <xf numFmtId="166" fontId="4" fillId="0" borderId="19" xfId="3" applyNumberFormat="1" applyFont="1" applyBorder="1"/>
    <xf numFmtId="0" fontId="6" fillId="0" borderId="1" xfId="0" applyFont="1" applyBorder="1" applyAlignment="1">
      <alignment horizontal="center"/>
    </xf>
    <xf numFmtId="166" fontId="4" fillId="0" borderId="5" xfId="3" applyNumberFormat="1" applyFont="1" applyBorder="1"/>
    <xf numFmtId="164" fontId="7" fillId="0" borderId="0" xfId="0" applyNumberFormat="1" applyFont="1"/>
    <xf numFmtId="3" fontId="6" fillId="0" borderId="5" xfId="0" applyNumberFormat="1" applyFont="1" applyBorder="1"/>
    <xf numFmtId="3" fontId="6" fillId="0" borderId="1" xfId="0" applyNumberFormat="1" applyFont="1" applyBorder="1"/>
    <xf numFmtId="0" fontId="22" fillId="0" borderId="0" xfId="0" applyFont="1"/>
    <xf numFmtId="164" fontId="4" fillId="0" borderId="13" xfId="0" applyNumberFormat="1" applyFont="1" applyBorder="1" applyAlignment="1">
      <alignment horizontal="center"/>
    </xf>
    <xf numFmtId="164" fontId="4" fillId="0" borderId="1" xfId="0" applyNumberFormat="1" applyFont="1" applyBorder="1" applyAlignment="1">
      <alignment horizontal="center"/>
    </xf>
    <xf numFmtId="0" fontId="4" fillId="0" borderId="25" xfId="0" applyFont="1" applyBorder="1" applyAlignment="1">
      <alignment horizontal="center"/>
    </xf>
    <xf numFmtId="20" fontId="8" fillId="0" borderId="0" xfId="0" applyNumberFormat="1" applyFont="1"/>
    <xf numFmtId="164" fontId="6" fillId="0" borderId="1" xfId="0" applyNumberFormat="1" applyFont="1" applyBorder="1" applyAlignment="1">
      <alignment horizontal="center"/>
    </xf>
    <xf numFmtId="0" fontId="23" fillId="0" borderId="0" xfId="0" applyFont="1"/>
    <xf numFmtId="0" fontId="17" fillId="2" borderId="11" xfId="0" applyFont="1" applyFill="1" applyBorder="1" applyAlignment="1">
      <alignment wrapText="1"/>
    </xf>
    <xf numFmtId="3" fontId="17" fillId="2" borderId="19" xfId="0" applyNumberFormat="1" applyFont="1" applyFill="1" applyBorder="1"/>
    <xf numFmtId="164" fontId="17" fillId="2" borderId="19" xfId="0" applyNumberFormat="1" applyFont="1" applyFill="1" applyBorder="1"/>
    <xf numFmtId="0" fontId="25" fillId="0" borderId="0" xfId="0" applyFont="1"/>
    <xf numFmtId="3" fontId="26" fillId="2" borderId="1" xfId="0" applyNumberFormat="1" applyFont="1" applyFill="1" applyBorder="1"/>
    <xf numFmtId="164" fontId="26" fillId="2" borderId="1" xfId="0" applyNumberFormat="1" applyFont="1" applyFill="1" applyBorder="1"/>
    <xf numFmtId="0" fontId="3" fillId="0" borderId="4" xfId="0" applyFont="1" applyBorder="1" applyAlignment="1">
      <alignment horizontal="left" vertical="center"/>
    </xf>
    <xf numFmtId="0" fontId="3" fillId="0" borderId="7" xfId="0" applyFont="1" applyBorder="1" applyAlignment="1">
      <alignment horizontal="left" vertical="center"/>
    </xf>
    <xf numFmtId="164" fontId="3" fillId="0" borderId="18" xfId="0" applyNumberFormat="1" applyFont="1" applyBorder="1"/>
    <xf numFmtId="164" fontId="3" fillId="0" borderId="1" xfId="0" applyNumberFormat="1" applyFont="1" applyBorder="1"/>
    <xf numFmtId="0" fontId="3" fillId="0" borderId="5" xfId="0" applyFont="1" applyBorder="1" applyAlignment="1">
      <alignment horizontal="left" vertical="center"/>
    </xf>
    <xf numFmtId="3" fontId="26" fillId="2" borderId="5" xfId="0" applyNumberFormat="1" applyFont="1" applyFill="1" applyBorder="1"/>
    <xf numFmtId="164" fontId="26" fillId="2" borderId="5" xfId="0" applyNumberFormat="1" applyFont="1" applyFill="1" applyBorder="1"/>
    <xf numFmtId="0" fontId="26" fillId="2" borderId="1" xfId="0" applyFont="1" applyFill="1" applyBorder="1" applyAlignment="1">
      <alignment wrapText="1"/>
    </xf>
    <xf numFmtId="164" fontId="3" fillId="0" borderId="0" xfId="0" applyNumberFormat="1" applyFont="1"/>
    <xf numFmtId="0" fontId="26" fillId="2" borderId="1" xfId="0" applyFont="1" applyFill="1" applyBorder="1"/>
    <xf numFmtId="0" fontId="24" fillId="0" borderId="0" xfId="0" applyFont="1"/>
    <xf numFmtId="3" fontId="3" fillId="0" borderId="5" xfId="0" applyNumberFormat="1" applyFont="1" applyBorder="1"/>
    <xf numFmtId="164" fontId="3" fillId="0" borderId="5" xfId="0" applyNumberFormat="1" applyFont="1" applyBorder="1"/>
    <xf numFmtId="0" fontId="3" fillId="0" borderId="11" xfId="0" applyFont="1" applyBorder="1" applyAlignment="1">
      <alignment horizontal="left" vertical="center"/>
    </xf>
    <xf numFmtId="0" fontId="3" fillId="0" borderId="4" xfId="0" applyFont="1" applyBorder="1"/>
    <xf numFmtId="3" fontId="3" fillId="0" borderId="1" xfId="0" applyNumberFormat="1" applyFont="1" applyBorder="1"/>
    <xf numFmtId="0" fontId="3" fillId="0" borderId="1" xfId="0" applyFont="1" applyBorder="1"/>
    <xf numFmtId="166" fontId="4" fillId="0" borderId="13" xfId="3" applyNumberFormat="1" applyFont="1" applyBorder="1" applyAlignment="1">
      <alignment horizontal="center"/>
    </xf>
    <xf numFmtId="166" fontId="4" fillId="0" borderId="24" xfId="3" applyNumberFormat="1" applyFont="1" applyBorder="1" applyAlignment="1">
      <alignment horizontal="center"/>
    </xf>
    <xf numFmtId="166" fontId="4" fillId="0" borderId="25" xfId="3" applyNumberFormat="1" applyFont="1" applyBorder="1" applyAlignment="1">
      <alignment horizontal="center"/>
    </xf>
    <xf numFmtId="166" fontId="6" fillId="0" borderId="1" xfId="3" applyNumberFormat="1" applyFont="1" applyBorder="1" applyAlignment="1">
      <alignment horizontal="center"/>
    </xf>
    <xf numFmtId="166" fontId="6" fillId="0" borderId="2" xfId="3" applyNumberFormat="1" applyFont="1" applyBorder="1" applyAlignment="1">
      <alignment horizontal="center"/>
    </xf>
    <xf numFmtId="166" fontId="3" fillId="0" borderId="1" xfId="3" applyNumberFormat="1" applyFont="1" applyBorder="1"/>
    <xf numFmtId="0" fontId="3" fillId="0" borderId="15" xfId="0" applyFont="1" applyBorder="1"/>
    <xf numFmtId="0" fontId="3" fillId="0" borderId="5" xfId="0" applyFont="1" applyBorder="1"/>
    <xf numFmtId="0" fontId="3" fillId="0" borderId="9" xfId="0" applyFont="1" applyBorder="1"/>
    <xf numFmtId="164" fontId="3" fillId="0" borderId="9" xfId="0" applyNumberFormat="1" applyFont="1" applyBorder="1"/>
    <xf numFmtId="0" fontId="5" fillId="0" borderId="5" xfId="0" applyFont="1" applyBorder="1" applyAlignment="1">
      <alignment horizontal="center" vertical="center"/>
    </xf>
    <xf numFmtId="0" fontId="17" fillId="0" borderId="5" xfId="0" applyFont="1" applyBorder="1" applyAlignment="1">
      <alignment wrapText="1"/>
    </xf>
    <xf numFmtId="3" fontId="3" fillId="3" borderId="5" xfId="0" applyNumberFormat="1" applyFont="1" applyFill="1" applyBorder="1" applyAlignment="1">
      <alignment horizontal="center" vertical="center" wrapText="1"/>
    </xf>
    <xf numFmtId="164" fontId="17" fillId="0" borderId="5" xfId="0" applyNumberFormat="1" applyFont="1" applyBorder="1" applyAlignment="1">
      <alignment horizontal="center" vertical="center"/>
    </xf>
    <xf numFmtId="0" fontId="3" fillId="3" borderId="5" xfId="0" applyFont="1" applyFill="1" applyBorder="1" applyAlignment="1">
      <alignment horizontal="center" vertical="center" wrapText="1"/>
    </xf>
    <xf numFmtId="0" fontId="5" fillId="0" borderId="5" xfId="0" applyFont="1" applyBorder="1" applyAlignment="1">
      <alignment horizontal="left"/>
    </xf>
    <xf numFmtId="0" fontId="6" fillId="3" borderId="5" xfId="0" applyFont="1" applyFill="1" applyBorder="1" applyAlignment="1">
      <alignment horizontal="center" vertical="center" wrapText="1"/>
    </xf>
    <xf numFmtId="164" fontId="5" fillId="0" borderId="5" xfId="0" applyNumberFormat="1" applyFont="1" applyBorder="1" applyAlignment="1">
      <alignment horizontal="center" vertical="center"/>
    </xf>
    <xf numFmtId="3" fontId="6" fillId="3" borderId="5" xfId="0" applyNumberFormat="1" applyFont="1" applyFill="1" applyBorder="1" applyAlignment="1">
      <alignment horizontal="center" vertical="center" wrapText="1"/>
    </xf>
    <xf numFmtId="164" fontId="3" fillId="3" borderId="5"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4" fillId="0" borderId="5" xfId="0" applyFont="1" applyBorder="1" applyAlignment="1">
      <alignment horizontal="center" wrapText="1"/>
    </xf>
    <xf numFmtId="0" fontId="6" fillId="0" borderId="15" xfId="0" applyFont="1" applyBorder="1"/>
    <xf numFmtId="166" fontId="6" fillId="0" borderId="15" xfId="3" applyNumberFormat="1" applyFont="1" applyBorder="1"/>
    <xf numFmtId="164" fontId="6" fillId="0" borderId="15" xfId="0" applyNumberFormat="1" applyFont="1" applyBorder="1"/>
    <xf numFmtId="0" fontId="17" fillId="0" borderId="5" xfId="0" applyFont="1" applyBorder="1" applyAlignment="1">
      <alignment horizontal="left" vertical="center" wrapText="1"/>
    </xf>
    <xf numFmtId="0" fontId="5" fillId="0" borderId="5" xfId="0" applyFont="1" applyBorder="1" applyAlignment="1">
      <alignment horizontal="left" vertical="center" wrapText="1"/>
    </xf>
    <xf numFmtId="0" fontId="5" fillId="2" borderId="5" xfId="0" applyFont="1" applyFill="1" applyBorder="1" applyAlignment="1">
      <alignment horizontal="left" vertical="center" wrapText="1"/>
    </xf>
    <xf numFmtId="0" fontId="10" fillId="0" borderId="0" xfId="0" applyFont="1" applyAlignment="1">
      <alignment vertical="top" wrapText="1"/>
    </xf>
    <xf numFmtId="166" fontId="3" fillId="0" borderId="5" xfId="3" applyNumberFormat="1" applyFont="1" applyBorder="1"/>
    <xf numFmtId="164" fontId="18" fillId="0" borderId="0" xfId="0" applyNumberFormat="1" applyFont="1"/>
    <xf numFmtId="0" fontId="17" fillId="2" borderId="15" xfId="0" quotePrefix="1" applyFont="1" applyFill="1" applyBorder="1" applyAlignment="1">
      <alignment wrapText="1"/>
    </xf>
    <xf numFmtId="3" fontId="4" fillId="0" borderId="1" xfId="0" applyNumberFormat="1" applyFont="1" applyBorder="1"/>
    <xf numFmtId="3" fontId="14" fillId="0" borderId="0" xfId="0" applyNumberFormat="1" applyFont="1"/>
    <xf numFmtId="3" fontId="27" fillId="0" borderId="0" xfId="0" applyNumberFormat="1" applyFont="1"/>
    <xf numFmtId="166" fontId="3" fillId="0" borderId="5" xfId="3" applyNumberFormat="1" applyFont="1" applyBorder="1" applyAlignment="1">
      <alignment horizontal="center" vertical="center" wrapText="1"/>
    </xf>
    <xf numFmtId="3" fontId="0" fillId="0" borderId="0" xfId="0" applyNumberFormat="1"/>
    <xf numFmtId="3" fontId="28" fillId="4" borderId="28" xfId="0" applyNumberFormat="1" applyFont="1" applyFill="1" applyBorder="1"/>
    <xf numFmtId="3" fontId="28" fillId="4" borderId="29" xfId="0" applyNumberFormat="1" applyFont="1" applyFill="1" applyBorder="1"/>
    <xf numFmtId="0" fontId="28" fillId="4" borderId="0" xfId="0" applyFont="1" applyFill="1"/>
    <xf numFmtId="0" fontId="0" fillId="3" borderId="29" xfId="0" applyFill="1" applyBorder="1"/>
    <xf numFmtId="0" fontId="28" fillId="3" borderId="30" xfId="0" applyFont="1" applyFill="1" applyBorder="1"/>
    <xf numFmtId="0" fontId="28" fillId="3" borderId="31" xfId="0" applyFont="1" applyFill="1" applyBorder="1"/>
    <xf numFmtId="3" fontId="28" fillId="3" borderId="31" xfId="0" applyNumberFormat="1" applyFont="1" applyFill="1" applyBorder="1"/>
    <xf numFmtId="0" fontId="28" fillId="4" borderId="30" xfId="0" applyFont="1" applyFill="1" applyBorder="1"/>
    <xf numFmtId="0" fontId="28" fillId="4" borderId="31" xfId="0" applyFont="1" applyFill="1" applyBorder="1"/>
    <xf numFmtId="3" fontId="28" fillId="4" borderId="31" xfId="0" applyNumberFormat="1" applyFont="1" applyFill="1" applyBorder="1"/>
    <xf numFmtId="0" fontId="28" fillId="3" borderId="32" xfId="0" applyFont="1" applyFill="1" applyBorder="1"/>
    <xf numFmtId="3" fontId="28" fillId="3" borderId="33" xfId="0" applyNumberFormat="1" applyFont="1" applyFill="1" applyBorder="1"/>
    <xf numFmtId="0" fontId="0" fillId="3" borderId="34" xfId="0" applyFill="1" applyBorder="1"/>
    <xf numFmtId="0" fontId="0" fillId="3" borderId="35" xfId="0" applyFill="1" applyBorder="1"/>
    <xf numFmtId="3" fontId="8" fillId="0" borderId="0" xfId="0" applyNumberFormat="1" applyFont="1"/>
    <xf numFmtId="0" fontId="28" fillId="3" borderId="36" xfId="0" applyFont="1" applyFill="1" applyBorder="1"/>
    <xf numFmtId="0" fontId="28" fillId="4" borderId="32" xfId="0" applyFont="1" applyFill="1" applyBorder="1"/>
    <xf numFmtId="3" fontId="28" fillId="4" borderId="33" xfId="0" applyNumberFormat="1" applyFont="1" applyFill="1" applyBorder="1"/>
    <xf numFmtId="3" fontId="0" fillId="4" borderId="28" xfId="0" applyNumberFormat="1" applyFill="1" applyBorder="1"/>
    <xf numFmtId="3" fontId="0" fillId="4" borderId="29" xfId="0" applyNumberFormat="1" applyFill="1" applyBorder="1"/>
    <xf numFmtId="0" fontId="0" fillId="4" borderId="0" xfId="0" applyFill="1"/>
    <xf numFmtId="0" fontId="0" fillId="0" borderId="29" xfId="0" applyBorder="1"/>
    <xf numFmtId="0" fontId="0" fillId="0" borderId="30" xfId="0" applyBorder="1"/>
    <xf numFmtId="0" fontId="0" fillId="0" borderId="31" xfId="0" applyBorder="1"/>
    <xf numFmtId="3" fontId="0" fillId="0" borderId="31" xfId="0" applyNumberFormat="1" applyBorder="1"/>
    <xf numFmtId="0" fontId="0" fillId="4" borderId="30" xfId="0" applyFill="1" applyBorder="1"/>
    <xf numFmtId="0" fontId="0" fillId="4" borderId="31" xfId="0" applyFill="1" applyBorder="1"/>
    <xf numFmtId="3" fontId="0" fillId="4" borderId="31" xfId="0" applyNumberFormat="1" applyFill="1" applyBorder="1"/>
    <xf numFmtId="0" fontId="0" fillId="0" borderId="32" xfId="0" applyBorder="1"/>
    <xf numFmtId="0" fontId="0" fillId="0" borderId="33" xfId="0" applyBorder="1"/>
    <xf numFmtId="3" fontId="0" fillId="0" borderId="33" xfId="0" applyNumberFormat="1" applyBorder="1"/>
    <xf numFmtId="164" fontId="28" fillId="4" borderId="30" xfId="0" applyNumberFormat="1" applyFont="1" applyFill="1" applyBorder="1"/>
    <xf numFmtId="164" fontId="28" fillId="3" borderId="30" xfId="0" applyNumberFormat="1" applyFont="1" applyFill="1" applyBorder="1"/>
    <xf numFmtId="3" fontId="25" fillId="0" borderId="0" xfId="0" applyNumberFormat="1" applyFont="1"/>
    <xf numFmtId="0" fontId="29" fillId="0" borderId="0" xfId="0" applyFont="1"/>
    <xf numFmtId="164" fontId="0" fillId="0" borderId="0" xfId="0" applyNumberFormat="1"/>
    <xf numFmtId="0" fontId="30" fillId="4" borderId="30" xfId="0" applyFont="1" applyFill="1" applyBorder="1"/>
    <xf numFmtId="3" fontId="30" fillId="4" borderId="31" xfId="0" applyNumberFormat="1" applyFont="1" applyFill="1" applyBorder="1"/>
    <xf numFmtId="0" fontId="30" fillId="4" borderId="31" xfId="0" applyFont="1" applyFill="1" applyBorder="1"/>
    <xf numFmtId="164" fontId="9" fillId="0" borderId="26" xfId="0" applyNumberFormat="1" applyFont="1" applyBorder="1" applyAlignment="1">
      <alignment horizontal="center"/>
    </xf>
    <xf numFmtId="0" fontId="9" fillId="0" borderId="26" xfId="0" applyFont="1" applyBorder="1" applyAlignment="1">
      <alignment horizontal="right"/>
    </xf>
    <xf numFmtId="3" fontId="19" fillId="2" borderId="5" xfId="0" applyNumberFormat="1" applyFont="1" applyFill="1" applyBorder="1"/>
    <xf numFmtId="0" fontId="4" fillId="0" borderId="1" xfId="0" applyFont="1" applyBorder="1" applyAlignment="1">
      <alignment horizontal="justify" vertical="center" wrapText="1"/>
    </xf>
    <xf numFmtId="164" fontId="6" fillId="0" borderId="1" xfId="0" applyNumberFormat="1" applyFont="1" applyBorder="1" applyAlignment="1">
      <alignment horizontal="right"/>
    </xf>
    <xf numFmtId="167" fontId="6" fillId="0" borderId="5" xfId="3" applyNumberFormat="1" applyFont="1" applyBorder="1"/>
    <xf numFmtId="0" fontId="6" fillId="5" borderId="0" xfId="0" applyFont="1" applyFill="1"/>
    <xf numFmtId="0" fontId="31" fillId="0" borderId="0" xfId="0" applyFont="1"/>
    <xf numFmtId="0" fontId="4" fillId="0" borderId="1" xfId="0" applyFont="1" applyBorder="1" applyAlignment="1">
      <alignment horizontal="right" vertical="center" wrapText="1"/>
    </xf>
    <xf numFmtId="0" fontId="4" fillId="0" borderId="5" xfId="0" applyFont="1" applyBorder="1" applyAlignment="1">
      <alignment horizontal="center" vertical="center"/>
    </xf>
    <xf numFmtId="0" fontId="5" fillId="0" borderId="11" xfId="0" applyFont="1" applyBorder="1" applyAlignment="1">
      <alignment wrapText="1"/>
    </xf>
    <xf numFmtId="0" fontId="5" fillId="0" borderId="19" xfId="0" applyFont="1" applyBorder="1" applyAlignment="1">
      <alignment wrapText="1"/>
    </xf>
    <xf numFmtId="0" fontId="4" fillId="0" borderId="19" xfId="0" applyFont="1" applyBorder="1" applyAlignment="1">
      <alignment horizontal="center" vertical="center"/>
    </xf>
    <xf numFmtId="0" fontId="6" fillId="0" borderId="19" xfId="0" applyFont="1" applyBorder="1" applyAlignment="1">
      <alignment horizontal="center" vertical="center" wrapText="1"/>
    </xf>
    <xf numFmtId="0" fontId="6" fillId="0" borderId="19" xfId="0" applyFont="1" applyBorder="1" applyAlignment="1">
      <alignment wrapText="1"/>
    </xf>
    <xf numFmtId="0" fontId="4" fillId="0" borderId="19" xfId="0" applyFont="1" applyBorder="1" applyAlignment="1">
      <alignment horizontal="center" vertical="center" wrapText="1"/>
    </xf>
    <xf numFmtId="0" fontId="17" fillId="2" borderId="15" xfId="0" applyFont="1" applyFill="1" applyBorder="1" applyAlignment="1">
      <alignment wrapText="1"/>
    </xf>
    <xf numFmtId="3" fontId="26" fillId="2" borderId="15" xfId="0" applyNumberFormat="1" applyFont="1" applyFill="1" applyBorder="1"/>
    <xf numFmtId="0" fontId="0" fillId="0" borderId="0" xfId="0" applyAlignment="1">
      <alignment horizontal="center" vertical="center"/>
    </xf>
    <xf numFmtId="3" fontId="9" fillId="0" borderId="37" xfId="0" applyNumberFormat="1" applyFont="1" applyBorder="1"/>
    <xf numFmtId="3" fontId="19" fillId="2" borderId="5" xfId="0" applyNumberFormat="1" applyFont="1" applyFill="1" applyBorder="1" applyAlignment="1">
      <alignment horizontal="center"/>
    </xf>
    <xf numFmtId="0" fontId="4" fillId="0" borderId="1" xfId="0" applyFont="1" applyBorder="1" applyAlignment="1">
      <alignment horizontal="center" vertical="center" wrapText="1"/>
    </xf>
    <xf numFmtId="0" fontId="9" fillId="0" borderId="1" xfId="0" applyFont="1" applyBorder="1" applyAlignment="1">
      <alignment horizontal="left" vertical="center" wrapText="1"/>
    </xf>
    <xf numFmtId="164" fontId="9" fillId="0" borderId="1" xfId="0" applyNumberFormat="1" applyFont="1" applyBorder="1" applyAlignment="1">
      <alignment horizontal="right" vertical="center" wrapText="1"/>
    </xf>
    <xf numFmtId="0" fontId="14" fillId="0" borderId="0" xfId="0" applyFont="1" applyAlignment="1">
      <alignment vertical="center"/>
    </xf>
    <xf numFmtId="0" fontId="35" fillId="0" borderId="5" xfId="0" applyFont="1" applyBorder="1" applyAlignment="1">
      <alignment wrapText="1"/>
    </xf>
    <xf numFmtId="0" fontId="35" fillId="0" borderId="10" xfId="0" applyFont="1" applyBorder="1" applyAlignment="1">
      <alignment horizontal="center" vertical="center" wrapText="1"/>
    </xf>
    <xf numFmtId="0" fontId="36" fillId="0" borderId="10" xfId="0" applyFont="1" applyBorder="1" applyAlignment="1">
      <alignment horizontal="center" vertical="center"/>
    </xf>
    <xf numFmtId="0" fontId="35" fillId="0" borderId="11" xfId="0" applyFont="1" applyBorder="1" applyAlignment="1">
      <alignment wrapText="1"/>
    </xf>
    <xf numFmtId="0" fontId="35" fillId="0" borderId="19" xfId="0" applyFont="1" applyBorder="1" applyAlignment="1">
      <alignment wrapText="1"/>
    </xf>
    <xf numFmtId="0" fontId="36" fillId="0" borderId="19" xfId="0" applyFont="1" applyBorder="1" applyAlignment="1">
      <alignment horizontal="center" vertical="center"/>
    </xf>
    <xf numFmtId="0" fontId="36" fillId="0" borderId="19" xfId="0" applyFont="1" applyBorder="1" applyAlignment="1">
      <alignment horizontal="center" vertical="center" wrapText="1"/>
    </xf>
    <xf numFmtId="0" fontId="35" fillId="0" borderId="19" xfId="0" applyFont="1" applyBorder="1" applyAlignment="1">
      <alignment horizontal="center" vertical="center" wrapText="1"/>
    </xf>
    <xf numFmtId="0" fontId="36" fillId="2" borderId="19" xfId="0" applyFont="1" applyFill="1" applyBorder="1" applyAlignment="1">
      <alignment horizontal="center" vertical="center"/>
    </xf>
    <xf numFmtId="3" fontId="9" fillId="2" borderId="11" xfId="0" applyNumberFormat="1" applyFont="1" applyFill="1" applyBorder="1"/>
    <xf numFmtId="3" fontId="9" fillId="2" borderId="19" xfId="0" applyNumberFormat="1" applyFont="1" applyFill="1" applyBorder="1"/>
    <xf numFmtId="0" fontId="9" fillId="2" borderId="19" xfId="0" applyFont="1" applyFill="1" applyBorder="1"/>
    <xf numFmtId="0" fontId="17" fillId="2" borderId="7" xfId="0" applyFont="1" applyFill="1" applyBorder="1" applyAlignment="1">
      <alignment wrapText="1"/>
    </xf>
    <xf numFmtId="0" fontId="5" fillId="2" borderId="7" xfId="0" applyFont="1" applyFill="1" applyBorder="1" applyAlignment="1">
      <alignment wrapText="1"/>
    </xf>
    <xf numFmtId="3" fontId="4" fillId="0" borderId="37" xfId="0" applyNumberFormat="1" applyFont="1" applyBorder="1"/>
    <xf numFmtId="3" fontId="9" fillId="0" borderId="5" xfId="0" applyNumberFormat="1" applyFont="1" applyBorder="1"/>
    <xf numFmtId="164" fontId="9" fillId="0" borderId="5" xfId="0" applyNumberFormat="1" applyFont="1" applyBorder="1"/>
    <xf numFmtId="0" fontId="9" fillId="0" borderId="18" xfId="0" applyFont="1" applyBorder="1" applyAlignment="1">
      <alignment horizontal="center" vertical="center" wrapText="1"/>
    </xf>
    <xf numFmtId="0" fontId="9" fillId="0" borderId="23" xfId="0" applyFont="1" applyBorder="1" applyAlignment="1">
      <alignment horizontal="left" vertical="center"/>
    </xf>
    <xf numFmtId="166" fontId="9" fillId="0" borderId="13" xfId="3" applyNumberFormat="1" applyFont="1" applyBorder="1" applyAlignment="1">
      <alignment horizontal="center"/>
    </xf>
    <xf numFmtId="164" fontId="9" fillId="0" borderId="13" xfId="0" applyNumberFormat="1" applyFont="1" applyBorder="1" applyAlignment="1">
      <alignment horizontal="center"/>
    </xf>
    <xf numFmtId="166" fontId="9" fillId="0" borderId="26" xfId="3" applyNumberFormat="1" applyFont="1" applyBorder="1" applyAlignment="1">
      <alignment horizontal="center"/>
    </xf>
    <xf numFmtId="3" fontId="17" fillId="2" borderId="15" xfId="0" applyNumberFormat="1" applyFont="1" applyFill="1" applyBorder="1" applyAlignment="1">
      <alignment wrapText="1"/>
    </xf>
    <xf numFmtId="3" fontId="9" fillId="0" borderId="15" xfId="0" applyNumberFormat="1" applyFont="1" applyBorder="1"/>
    <xf numFmtId="0" fontId="6" fillId="0" borderId="2" xfId="0" applyFont="1" applyBorder="1"/>
    <xf numFmtId="164" fontId="4" fillId="0" borderId="24" xfId="0" applyNumberFormat="1" applyFont="1" applyBorder="1" applyAlignment="1">
      <alignment horizontal="center"/>
    </xf>
    <xf numFmtId="0" fontId="9" fillId="0" borderId="26" xfId="0" applyFont="1" applyBorder="1" applyAlignment="1">
      <alignment horizontal="center"/>
    </xf>
    <xf numFmtId="164" fontId="4" fillId="0" borderId="18" xfId="0" applyNumberFormat="1" applyFont="1" applyBorder="1" applyAlignment="1">
      <alignment horizontal="center"/>
    </xf>
    <xf numFmtId="0" fontId="9" fillId="0" borderId="1" xfId="0" applyFont="1" applyBorder="1"/>
    <xf numFmtId="0" fontId="9" fillId="0" borderId="10" xfId="0" applyFont="1" applyBorder="1"/>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1" xfId="0" applyFont="1" applyBorder="1" applyAlignment="1">
      <alignment horizontal="left" vertical="center"/>
    </xf>
    <xf numFmtId="0" fontId="9" fillId="0" borderId="5" xfId="0" applyFont="1" applyBorder="1"/>
    <xf numFmtId="0" fontId="6" fillId="0" borderId="5" xfId="0" applyFont="1" applyBorder="1" applyAlignment="1">
      <alignment horizontal="right"/>
    </xf>
    <xf numFmtId="0" fontId="6" fillId="0" borderId="9" xfId="0" applyFont="1" applyBorder="1"/>
    <xf numFmtId="164" fontId="6" fillId="0" borderId="9" xfId="0" applyNumberFormat="1" applyFont="1" applyBorder="1"/>
    <xf numFmtId="0" fontId="9" fillId="0" borderId="5" xfId="0" applyFont="1" applyBorder="1" applyAlignment="1">
      <alignment horizontal="left" vertical="center" wrapText="1"/>
    </xf>
    <xf numFmtId="166" fontId="9" fillId="0" borderId="5" xfId="3" applyNumberFormat="1" applyFont="1" applyBorder="1" applyAlignment="1">
      <alignment horizontal="center" vertical="center" wrapText="1"/>
    </xf>
    <xf numFmtId="0" fontId="9" fillId="0" borderId="11" xfId="0" applyFont="1" applyBorder="1"/>
    <xf numFmtId="166" fontId="9" fillId="0" borderId="19" xfId="3" applyNumberFormat="1" applyFont="1" applyBorder="1"/>
    <xf numFmtId="0" fontId="9" fillId="0" borderId="19" xfId="0" applyFont="1" applyBorder="1"/>
    <xf numFmtId="166" fontId="9" fillId="0" borderId="5" xfId="3" applyNumberFormat="1" applyFont="1" applyBorder="1"/>
    <xf numFmtId="166" fontId="6" fillId="0" borderId="0" xfId="0" applyNumberFormat="1" applyFont="1"/>
    <xf numFmtId="0" fontId="32" fillId="0" borderId="0" xfId="0" applyFont="1"/>
    <xf numFmtId="166" fontId="32" fillId="0" borderId="0" xfId="0" applyNumberFormat="1" applyFont="1"/>
    <xf numFmtId="168" fontId="32" fillId="0" borderId="0" xfId="0" applyNumberFormat="1" applyFont="1"/>
    <xf numFmtId="168" fontId="6" fillId="0" borderId="0" xfId="0" applyNumberFormat="1" applyFont="1"/>
    <xf numFmtId="0" fontId="6" fillId="0" borderId="0" xfId="0" applyFont="1" applyAlignment="1">
      <alignment horizontal="center" wrapText="1"/>
    </xf>
    <xf numFmtId="0" fontId="8" fillId="0" borderId="0" xfId="0" applyFont="1" applyAlignment="1">
      <alignment horizontal="center" vertical="center" wrapText="1"/>
    </xf>
    <xf numFmtId="3" fontId="19" fillId="2" borderId="0" xfId="0" applyNumberFormat="1" applyFont="1" applyFill="1"/>
    <xf numFmtId="0" fontId="11" fillId="0" borderId="0" xfId="0" applyFont="1" applyAlignment="1">
      <alignment wrapText="1"/>
    </xf>
    <xf numFmtId="0" fontId="34" fillId="6" borderId="1" xfId="0" applyFont="1" applyFill="1" applyBorder="1" applyAlignment="1">
      <alignment horizontal="center" vertical="center"/>
    </xf>
    <xf numFmtId="0" fontId="34" fillId="6" borderId="2" xfId="0" applyFont="1" applyFill="1" applyBorder="1" applyAlignment="1">
      <alignment horizontal="center" vertical="center"/>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xf>
    <xf numFmtId="0" fontId="4" fillId="0" borderId="10" xfId="0" applyFont="1" applyBorder="1" applyAlignment="1">
      <alignment horizontal="center"/>
    </xf>
    <xf numFmtId="0" fontId="9" fillId="0" borderId="0" xfId="0" applyFont="1" applyAlignment="1">
      <alignment horizontal="center" vertical="center" wrapText="1"/>
    </xf>
    <xf numFmtId="0" fontId="5" fillId="0" borderId="5" xfId="0" applyFont="1" applyBorder="1" applyAlignment="1">
      <alignment horizontal="center" vertical="center" wrapText="1"/>
    </xf>
    <xf numFmtId="0" fontId="4" fillId="0" borderId="0" xfId="0" applyFont="1" applyAlignment="1">
      <alignment horizontal="center" vertical="center" wrapText="1"/>
    </xf>
    <xf numFmtId="0" fontId="11" fillId="0" borderId="0" xfId="0" applyFont="1" applyAlignment="1">
      <alignment horizontal="left" wrapText="1"/>
    </xf>
    <xf numFmtId="0" fontId="33" fillId="0" borderId="0" xfId="0" applyFont="1" applyAlignment="1">
      <alignment horizontal="left" wrapText="1"/>
    </xf>
    <xf numFmtId="0" fontId="4" fillId="0" borderId="5" xfId="0" applyFont="1" applyBorder="1" applyAlignment="1">
      <alignment horizontal="center"/>
    </xf>
    <xf numFmtId="0" fontId="4" fillId="0" borderId="9" xfId="0" applyFont="1" applyBorder="1" applyAlignment="1">
      <alignment horizontal="center" vertical="center"/>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5" fillId="0" borderId="18" xfId="0" applyFont="1" applyBorder="1" applyAlignment="1">
      <alignment horizontal="center" wrapText="1"/>
    </xf>
    <xf numFmtId="0" fontId="5" fillId="0" borderId="1" xfId="0" applyFont="1" applyBorder="1" applyAlignment="1">
      <alignment horizontal="center" wrapText="1"/>
    </xf>
    <xf numFmtId="0" fontId="37" fillId="0" borderId="0" xfId="0" applyFont="1" applyAlignment="1">
      <alignment horizontal="left" wrapText="1"/>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xf>
    <xf numFmtId="0" fontId="6" fillId="0" borderId="10" xfId="0" applyFont="1" applyBorder="1" applyAlignment="1">
      <alignment horizontal="center"/>
    </xf>
    <xf numFmtId="0" fontId="3" fillId="0" borderId="8" xfId="0" applyFont="1" applyBorder="1" applyAlignment="1">
      <alignment horizontal="center" vertical="center" wrapText="1"/>
    </xf>
    <xf numFmtId="0" fontId="10" fillId="0" borderId="0" xfId="0" applyFont="1" applyAlignment="1">
      <alignment horizontal="left" wrapText="1"/>
    </xf>
    <xf numFmtId="0" fontId="6" fillId="0" borderId="5" xfId="0" applyFont="1" applyBorder="1" applyAlignment="1">
      <alignment horizontal="center" vertical="center"/>
    </xf>
    <xf numFmtId="0" fontId="6" fillId="0" borderId="5" xfId="0" applyFont="1" applyBorder="1" applyAlignment="1">
      <alignment horizontal="center"/>
    </xf>
    <xf numFmtId="0" fontId="3" fillId="0" borderId="0" xfId="0" applyFont="1" applyAlignment="1">
      <alignment horizontal="center" vertical="center" wrapText="1"/>
    </xf>
    <xf numFmtId="0" fontId="5" fillId="0" borderId="5" xfId="0" applyFont="1" applyBorder="1" applyAlignment="1">
      <alignment horizontal="center"/>
    </xf>
    <xf numFmtId="0" fontId="12" fillId="0" borderId="0" xfId="0" applyFont="1" applyAlignment="1">
      <alignment horizontal="left" wrapText="1"/>
    </xf>
    <xf numFmtId="0" fontId="9" fillId="0" borderId="8" xfId="0" applyFont="1" applyBorder="1" applyAlignment="1">
      <alignment horizontal="center" vertical="center" wrapText="1"/>
    </xf>
    <xf numFmtId="0" fontId="4" fillId="0" borderId="4" xfId="0" applyFont="1" applyBorder="1" applyAlignment="1">
      <alignment horizont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xf>
    <xf numFmtId="0" fontId="4" fillId="0" borderId="18" xfId="0" applyFont="1" applyBorder="1" applyAlignment="1">
      <alignment horizontal="center"/>
    </xf>
    <xf numFmtId="0" fontId="5" fillId="0" borderId="2" xfId="0" applyFont="1" applyBorder="1" applyAlignment="1">
      <alignment horizontal="center"/>
    </xf>
    <xf numFmtId="0" fontId="5" fillId="0" borderId="18" xfId="0" applyFont="1" applyBorder="1" applyAlignment="1">
      <alignment horizontal="center"/>
    </xf>
    <xf numFmtId="0" fontId="9" fillId="0" borderId="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8" xfId="0" applyFont="1" applyBorder="1" applyAlignment="1">
      <alignment horizontal="center" vertical="center" wrapText="1"/>
    </xf>
    <xf numFmtId="0" fontId="4" fillId="0" borderId="5" xfId="0" applyFont="1" applyBorder="1" applyAlignment="1">
      <alignment horizontal="center" vertical="center"/>
    </xf>
    <xf numFmtId="1" fontId="19" fillId="2" borderId="5" xfId="0" applyNumberFormat="1" applyFont="1" applyFill="1" applyBorder="1" applyAlignment="1">
      <alignment horizontal="center"/>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3" fillId="3" borderId="6" xfId="0" applyFont="1" applyFill="1" applyBorder="1" applyAlignment="1">
      <alignment horizontal="center" wrapText="1"/>
    </xf>
    <xf numFmtId="0" fontId="3" fillId="3" borderId="27" xfId="0" applyFont="1" applyFill="1" applyBorder="1" applyAlignment="1">
      <alignment horizontal="center" wrapText="1"/>
    </xf>
    <xf numFmtId="0" fontId="3" fillId="3" borderId="16" xfId="0" applyFont="1" applyFill="1" applyBorder="1" applyAlignment="1">
      <alignment horizontal="center" wrapText="1"/>
    </xf>
    <xf numFmtId="0" fontId="5" fillId="0" borderId="14" xfId="0" applyFont="1" applyBorder="1" applyAlignment="1">
      <alignment horizontal="center"/>
    </xf>
    <xf numFmtId="0" fontId="23" fillId="0" borderId="0" xfId="0" applyFont="1" applyAlignment="1">
      <alignment horizontal="left" wrapText="1"/>
    </xf>
    <xf numFmtId="0" fontId="17" fillId="0" borderId="0" xfId="0" applyFont="1" applyAlignment="1">
      <alignment horizontal="center" vertical="center" wrapText="1"/>
    </xf>
    <xf numFmtId="0" fontId="3" fillId="0" borderId="12" xfId="0" applyFont="1" applyBorder="1" applyAlignment="1">
      <alignment horizontal="center" vertical="center" wrapText="1"/>
    </xf>
    <xf numFmtId="0" fontId="4" fillId="0" borderId="2" xfId="0" applyFont="1" applyBorder="1" applyAlignment="1">
      <alignment horizontal="center" vertical="center"/>
    </xf>
    <xf numFmtId="0" fontId="4" fillId="0" borderId="14" xfId="0" applyFont="1" applyBorder="1" applyAlignment="1">
      <alignment horizontal="center" vertical="center"/>
    </xf>
    <xf numFmtId="0" fontId="6"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9" fillId="0" borderId="8" xfId="0" applyFont="1" applyBorder="1" applyAlignment="1">
      <alignment horizontal="center" wrapText="1"/>
    </xf>
    <xf numFmtId="0" fontId="6" fillId="0" borderId="8" xfId="0" applyFont="1" applyBorder="1" applyAlignment="1">
      <alignment horizontal="center" wrapText="1"/>
    </xf>
    <xf numFmtId="0" fontId="3" fillId="0" borderId="8" xfId="0" applyFont="1" applyBorder="1" applyAlignment="1">
      <alignment horizontal="center" wrapText="1"/>
    </xf>
    <xf numFmtId="0" fontId="32" fillId="0" borderId="9" xfId="0" applyFont="1" applyBorder="1" applyAlignment="1">
      <alignment horizontal="center" vertical="center"/>
    </xf>
    <xf numFmtId="0" fontId="32" fillId="0" borderId="22" xfId="0" applyFont="1" applyBorder="1" applyAlignment="1">
      <alignment horizontal="center" vertical="center"/>
    </xf>
    <xf numFmtId="0" fontId="32" fillId="0" borderId="11" xfId="0" applyFont="1" applyBorder="1" applyAlignment="1">
      <alignment horizontal="center" vertical="center"/>
    </xf>
    <xf numFmtId="0" fontId="3"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5" fillId="0" borderId="0" xfId="0" applyFont="1" applyAlignment="1">
      <alignment horizontal="left" vertical="top" wrapText="1"/>
    </xf>
    <xf numFmtId="0" fontId="3" fillId="0" borderId="0" xfId="0" applyFont="1" applyAlignment="1">
      <alignment horizontal="center" wrapText="1"/>
    </xf>
    <xf numFmtId="0" fontId="5" fillId="0" borderId="5" xfId="0" applyFont="1" applyBorder="1" applyAlignment="1">
      <alignment horizontal="center" vertical="center"/>
    </xf>
    <xf numFmtId="0" fontId="17" fillId="0" borderId="8" xfId="0" applyFont="1" applyBorder="1" applyAlignment="1">
      <alignment horizontal="center" vertical="center" wrapText="1"/>
    </xf>
    <xf numFmtId="0" fontId="10" fillId="0" borderId="0" xfId="0" applyFont="1" applyAlignment="1">
      <alignment horizontal="left" vertical="top" wrapText="1"/>
    </xf>
  </cellXfs>
  <cellStyles count="4">
    <cellStyle name="Hyperlink" xfId="2" xr:uid="{00000000-000B-0000-0000-000008000000}"/>
    <cellStyle name="Normal" xfId="0" builtinId="0"/>
    <cellStyle name="Porcentagem" xfId="1" builtinId="5"/>
    <cellStyle name="Vírgula"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customXml" Target="../customXml/item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50</xdr:row>
      <xdr:rowOff>133350</xdr:rowOff>
    </xdr:from>
    <xdr:to>
      <xdr:col>12</xdr:col>
      <xdr:colOff>45720</xdr:colOff>
      <xdr:row>80</xdr:row>
      <xdr:rowOff>30480</xdr:rowOff>
    </xdr:to>
    <xdr:pic>
      <xdr:nvPicPr>
        <xdr:cNvPr id="2" name="Imagem 1">
          <a:extLst>
            <a:ext uri="{FF2B5EF4-FFF2-40B4-BE49-F238E27FC236}">
              <a16:creationId xmlns:a16="http://schemas.microsoft.com/office/drawing/2014/main" id="{E5AA72FC-B0FC-4864-B9D4-5ADE12F419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0572750"/>
          <a:ext cx="11273790" cy="5368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87</xdr:row>
      <xdr:rowOff>28575</xdr:rowOff>
    </xdr:from>
    <xdr:to>
      <xdr:col>12</xdr:col>
      <xdr:colOff>28575</xdr:colOff>
      <xdr:row>122</xdr:row>
      <xdr:rowOff>34290</xdr:rowOff>
    </xdr:to>
    <xdr:pic>
      <xdr:nvPicPr>
        <xdr:cNvPr id="3" name="Imagem 2">
          <a:extLst>
            <a:ext uri="{FF2B5EF4-FFF2-40B4-BE49-F238E27FC236}">
              <a16:creationId xmlns:a16="http://schemas.microsoft.com/office/drawing/2014/main" id="{E8B061E2-0D1A-4DE6-830E-48C227D6965C}"/>
            </a:ext>
            <a:ext uri="{147F2762-F138-4A5C-976F-8EAC2B608ADB}">
              <a16:predDERef xmlns:a16="http://schemas.microsoft.com/office/drawing/2014/main" pred="{E5AA72FC-B0FC-4864-B9D4-5ADE12F419F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7516475"/>
          <a:ext cx="11285220" cy="6391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89</xdr:row>
      <xdr:rowOff>180975</xdr:rowOff>
    </xdr:from>
    <xdr:to>
      <xdr:col>13</xdr:col>
      <xdr:colOff>226695</xdr:colOff>
      <xdr:row>125</xdr:row>
      <xdr:rowOff>53340</xdr:rowOff>
    </xdr:to>
    <xdr:pic>
      <xdr:nvPicPr>
        <xdr:cNvPr id="3" name="Imagem 2">
          <a:extLst>
            <a:ext uri="{FF2B5EF4-FFF2-40B4-BE49-F238E27FC236}">
              <a16:creationId xmlns:a16="http://schemas.microsoft.com/office/drawing/2014/main" id="{F09B2ADB-E9D8-4A33-AC1F-2EF317DBAD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828895"/>
          <a:ext cx="11412855" cy="6459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6EE90-4274-4D97-9301-479DFE9BD212}">
  <sheetPr>
    <tabColor rgb="FFFF0000"/>
  </sheetPr>
  <dimension ref="A1:C62"/>
  <sheetViews>
    <sheetView topLeftCell="A13" zoomScale="85" zoomScaleNormal="85" workbookViewId="0">
      <selection activeCell="F59" sqref="F59"/>
    </sheetView>
  </sheetViews>
  <sheetFormatPr defaultColWidth="9.28515625" defaultRowHeight="14.45"/>
  <cols>
    <col min="1" max="1" width="10.5703125" style="225" customWidth="1"/>
    <col min="2" max="2" width="142.140625" style="225" customWidth="1"/>
    <col min="3" max="3" width="29.85546875" style="225" customWidth="1"/>
    <col min="4" max="16384" width="9.28515625" style="225"/>
  </cols>
  <sheetData>
    <row r="1" spans="1:3" ht="16.149999999999999">
      <c r="A1" s="278" t="s">
        <v>0</v>
      </c>
      <c r="B1" s="278"/>
      <c r="C1" s="279"/>
    </row>
    <row r="2" spans="1:3" ht="16.149999999999999">
      <c r="A2" s="226" t="s">
        <v>1</v>
      </c>
      <c r="B2" s="227" t="s">
        <v>2</v>
      </c>
      <c r="C2" s="228" t="s">
        <v>3</v>
      </c>
    </row>
    <row r="3" spans="1:3" ht="16.149999999999999">
      <c r="A3" s="229" t="s">
        <v>4</v>
      </c>
      <c r="B3" s="230" t="s">
        <v>5</v>
      </c>
      <c r="C3" s="231" t="s">
        <v>6</v>
      </c>
    </row>
    <row r="4" spans="1:3" ht="38.450000000000003" customHeight="1">
      <c r="A4" s="229" t="s">
        <v>7</v>
      </c>
      <c r="B4" s="230" t="s">
        <v>8</v>
      </c>
      <c r="C4" s="231" t="s">
        <v>6</v>
      </c>
    </row>
    <row r="5" spans="1:3" ht="16.149999999999999">
      <c r="A5" s="229" t="s">
        <v>9</v>
      </c>
      <c r="B5" s="212" t="s">
        <v>10</v>
      </c>
      <c r="C5" s="231" t="s">
        <v>6</v>
      </c>
    </row>
    <row r="6" spans="1:3" ht="32.450000000000003">
      <c r="A6" s="229" t="s">
        <v>11</v>
      </c>
      <c r="B6" s="230" t="s">
        <v>12</v>
      </c>
      <c r="C6" s="231" t="s">
        <v>6</v>
      </c>
    </row>
    <row r="7" spans="1:3" ht="32.450000000000003">
      <c r="A7" s="229" t="s">
        <v>13</v>
      </c>
      <c r="B7" s="230" t="s">
        <v>14</v>
      </c>
      <c r="C7" s="231" t="s">
        <v>6</v>
      </c>
    </row>
    <row r="8" spans="1:3" ht="34.15" customHeight="1">
      <c r="A8" s="229" t="s">
        <v>15</v>
      </c>
      <c r="B8" s="230" t="s">
        <v>16</v>
      </c>
      <c r="C8" s="231" t="s">
        <v>6</v>
      </c>
    </row>
    <row r="9" spans="1:3" ht="34.9" customHeight="1">
      <c r="A9" s="229" t="s">
        <v>17</v>
      </c>
      <c r="B9" s="230" t="s">
        <v>18</v>
      </c>
      <c r="C9" s="231" t="s">
        <v>6</v>
      </c>
    </row>
    <row r="10" spans="1:3" ht="32.450000000000003">
      <c r="A10" s="229" t="s">
        <v>19</v>
      </c>
      <c r="B10" s="230" t="s">
        <v>20</v>
      </c>
      <c r="C10" s="231" t="s">
        <v>6</v>
      </c>
    </row>
    <row r="11" spans="1:3" ht="32.450000000000003">
      <c r="A11" s="229" t="s">
        <v>21</v>
      </c>
      <c r="B11" s="230" t="s">
        <v>22</v>
      </c>
      <c r="C11" s="231" t="s">
        <v>6</v>
      </c>
    </row>
    <row r="12" spans="1:3" ht="32.450000000000003">
      <c r="A12" s="229" t="s">
        <v>23</v>
      </c>
      <c r="B12" s="230" t="s">
        <v>24</v>
      </c>
      <c r="C12" s="231" t="s">
        <v>6</v>
      </c>
    </row>
    <row r="13" spans="1:3" ht="32.450000000000003">
      <c r="A13" s="229" t="s">
        <v>25</v>
      </c>
      <c r="B13" s="230" t="s">
        <v>26</v>
      </c>
      <c r="C13" s="231" t="s">
        <v>6</v>
      </c>
    </row>
    <row r="14" spans="1:3" ht="16.149999999999999">
      <c r="A14" s="229" t="s">
        <v>27</v>
      </c>
      <c r="B14" s="230" t="s">
        <v>28</v>
      </c>
      <c r="C14" s="214" t="s">
        <v>6</v>
      </c>
    </row>
    <row r="15" spans="1:3" ht="16.149999999999999">
      <c r="A15" s="229" t="s">
        <v>29</v>
      </c>
      <c r="B15" s="230" t="s">
        <v>30</v>
      </c>
      <c r="C15" s="214" t="s">
        <v>6</v>
      </c>
    </row>
    <row r="16" spans="1:3" ht="32.450000000000003">
      <c r="A16" s="229" t="s">
        <v>31</v>
      </c>
      <c r="B16" s="212" t="s">
        <v>32</v>
      </c>
      <c r="C16" s="214" t="s">
        <v>6</v>
      </c>
    </row>
    <row r="17" spans="1:3" ht="16.149999999999999">
      <c r="A17" s="229" t="s">
        <v>33</v>
      </c>
      <c r="B17" s="230" t="s">
        <v>34</v>
      </c>
      <c r="C17" s="214" t="s">
        <v>6</v>
      </c>
    </row>
    <row r="18" spans="1:3" ht="16.149999999999999">
      <c r="A18" s="229" t="s">
        <v>35</v>
      </c>
      <c r="B18" s="230" t="s">
        <v>36</v>
      </c>
      <c r="C18" s="214" t="s">
        <v>6</v>
      </c>
    </row>
    <row r="19" spans="1:3" ht="16.149999999999999">
      <c r="A19" s="229" t="s">
        <v>37</v>
      </c>
      <c r="B19" s="215" t="s">
        <v>38</v>
      </c>
      <c r="C19" s="214" t="s">
        <v>6</v>
      </c>
    </row>
    <row r="20" spans="1:3" ht="16.149999999999999">
      <c r="A20" s="229" t="s">
        <v>39</v>
      </c>
      <c r="B20" s="230" t="s">
        <v>40</v>
      </c>
      <c r="C20" s="214" t="s">
        <v>6</v>
      </c>
    </row>
    <row r="21" spans="1:3" ht="16.149999999999999">
      <c r="A21" s="229" t="s">
        <v>41</v>
      </c>
      <c r="B21" s="230" t="s">
        <v>42</v>
      </c>
      <c r="C21" s="214" t="s">
        <v>6</v>
      </c>
    </row>
    <row r="22" spans="1:3" ht="32.450000000000003">
      <c r="A22" s="229" t="s">
        <v>43</v>
      </c>
      <c r="B22" s="230" t="s">
        <v>44</v>
      </c>
      <c r="C22" s="214" t="s">
        <v>6</v>
      </c>
    </row>
    <row r="23" spans="1:3" ht="32.450000000000003">
      <c r="A23" s="229" t="s">
        <v>45</v>
      </c>
      <c r="B23" s="230" t="s">
        <v>46</v>
      </c>
      <c r="C23" s="214" t="s">
        <v>6</v>
      </c>
    </row>
    <row r="24" spans="1:3" ht="32.450000000000003">
      <c r="A24" s="229" t="s">
        <v>47</v>
      </c>
      <c r="B24" s="230" t="s">
        <v>48</v>
      </c>
      <c r="C24" s="214" t="s">
        <v>6</v>
      </c>
    </row>
    <row r="25" spans="1:3" ht="16.149999999999999">
      <c r="A25" s="229" t="s">
        <v>49</v>
      </c>
      <c r="B25" s="230" t="s">
        <v>50</v>
      </c>
      <c r="C25" s="214" t="s">
        <v>6</v>
      </c>
    </row>
    <row r="26" spans="1:3" ht="16.149999999999999">
      <c r="A26" s="229" t="s">
        <v>51</v>
      </c>
      <c r="B26" s="230" t="s">
        <v>52</v>
      </c>
      <c r="C26" s="214" t="s">
        <v>6</v>
      </c>
    </row>
    <row r="27" spans="1:3" ht="16.149999999999999">
      <c r="A27" s="229" t="s">
        <v>53</v>
      </c>
      <c r="B27" s="230" t="s">
        <v>54</v>
      </c>
      <c r="C27" s="214" t="s">
        <v>6</v>
      </c>
    </row>
    <row r="28" spans="1:3" ht="16.149999999999999">
      <c r="A28" s="229" t="s">
        <v>55</v>
      </c>
      <c r="B28" s="230" t="s">
        <v>56</v>
      </c>
      <c r="C28" s="214" t="s">
        <v>6</v>
      </c>
    </row>
    <row r="29" spans="1:3" ht="16.149999999999999">
      <c r="A29" s="229" t="s">
        <v>57</v>
      </c>
      <c r="B29" s="230" t="s">
        <v>58</v>
      </c>
      <c r="C29" s="214" t="s">
        <v>6</v>
      </c>
    </row>
    <row r="30" spans="1:3" ht="16.149999999999999">
      <c r="A30" s="229" t="s">
        <v>59</v>
      </c>
      <c r="B30" s="230" t="s">
        <v>60</v>
      </c>
      <c r="C30" s="214" t="s">
        <v>6</v>
      </c>
    </row>
    <row r="31" spans="1:3" ht="48.6">
      <c r="A31" s="229" t="s">
        <v>61</v>
      </c>
      <c r="B31" s="230" t="s">
        <v>62</v>
      </c>
      <c r="C31" s="232" t="s">
        <v>63</v>
      </c>
    </row>
    <row r="32" spans="1:3" ht="48.6">
      <c r="A32" s="229" t="s">
        <v>64</v>
      </c>
      <c r="B32" s="230" t="s">
        <v>65</v>
      </c>
      <c r="C32" s="232" t="s">
        <v>63</v>
      </c>
    </row>
    <row r="33" spans="1:3" ht="48.6">
      <c r="A33" s="229" t="s">
        <v>66</v>
      </c>
      <c r="B33" s="230" t="s">
        <v>67</v>
      </c>
      <c r="C33" s="232" t="s">
        <v>63</v>
      </c>
    </row>
    <row r="34" spans="1:3" ht="48.6">
      <c r="A34" s="229" t="s">
        <v>68</v>
      </c>
      <c r="B34" s="230" t="s">
        <v>69</v>
      </c>
      <c r="C34" s="232" t="s">
        <v>63</v>
      </c>
    </row>
    <row r="35" spans="1:3" ht="32.450000000000003">
      <c r="A35" s="229" t="s">
        <v>70</v>
      </c>
      <c r="B35" s="230" t="s">
        <v>71</v>
      </c>
      <c r="C35" s="233" t="s">
        <v>72</v>
      </c>
    </row>
    <row r="36" spans="1:3" ht="32.450000000000003">
      <c r="A36" s="229" t="s">
        <v>73</v>
      </c>
      <c r="B36" s="230" t="s">
        <v>74</v>
      </c>
      <c r="C36" s="233" t="s">
        <v>72</v>
      </c>
    </row>
    <row r="37" spans="1:3" ht="32.450000000000003">
      <c r="A37" s="229" t="s">
        <v>75</v>
      </c>
      <c r="B37" s="230" t="s">
        <v>76</v>
      </c>
      <c r="C37" s="233" t="s">
        <v>77</v>
      </c>
    </row>
    <row r="38" spans="1:3" ht="32.450000000000003">
      <c r="A38" s="229" t="s">
        <v>78</v>
      </c>
      <c r="B38" s="212" t="s">
        <v>79</v>
      </c>
      <c r="C38" s="233" t="s">
        <v>77</v>
      </c>
    </row>
    <row r="39" spans="1:3" ht="16.149999999999999">
      <c r="A39" s="229" t="s">
        <v>80</v>
      </c>
      <c r="B39" s="212" t="s">
        <v>81</v>
      </c>
      <c r="C39" s="233" t="s">
        <v>82</v>
      </c>
    </row>
    <row r="40" spans="1:3" ht="32.450000000000003">
      <c r="A40" s="229" t="s">
        <v>83</v>
      </c>
      <c r="B40" s="230" t="s">
        <v>84</v>
      </c>
      <c r="C40" s="213" t="s">
        <v>85</v>
      </c>
    </row>
    <row r="41" spans="1:3" ht="32.450000000000003">
      <c r="A41" s="229" t="s">
        <v>86</v>
      </c>
      <c r="B41" s="230" t="s">
        <v>87</v>
      </c>
      <c r="C41" s="213" t="s">
        <v>85</v>
      </c>
    </row>
    <row r="42" spans="1:3" ht="32.450000000000003">
      <c r="A42" s="229" t="s">
        <v>88</v>
      </c>
      <c r="B42" s="230" t="s">
        <v>89</v>
      </c>
      <c r="C42" s="213" t="s">
        <v>85</v>
      </c>
    </row>
    <row r="43" spans="1:3" ht="32.450000000000003">
      <c r="A43" s="229" t="s">
        <v>90</v>
      </c>
      <c r="B43" s="230" t="s">
        <v>91</v>
      </c>
      <c r="C43" s="213" t="s">
        <v>85</v>
      </c>
    </row>
    <row r="44" spans="1:3" ht="48.6">
      <c r="A44" s="229" t="s">
        <v>92</v>
      </c>
      <c r="B44" s="230" t="s">
        <v>93</v>
      </c>
      <c r="C44" s="213" t="s">
        <v>85</v>
      </c>
    </row>
    <row r="45" spans="1:3" ht="48.6">
      <c r="A45" s="229" t="s">
        <v>94</v>
      </c>
      <c r="B45" s="230" t="s">
        <v>95</v>
      </c>
      <c r="C45" s="213" t="s">
        <v>85</v>
      </c>
    </row>
    <row r="46" spans="1:3" ht="16.149999999999999">
      <c r="A46" s="229" t="s">
        <v>96</v>
      </c>
      <c r="B46" s="230" t="s">
        <v>97</v>
      </c>
      <c r="C46" s="231" t="s">
        <v>98</v>
      </c>
    </row>
    <row r="47" spans="1:3" ht="16.149999999999999">
      <c r="A47" s="211" t="s">
        <v>99</v>
      </c>
      <c r="B47" s="230" t="s">
        <v>100</v>
      </c>
      <c r="C47" s="231" t="s">
        <v>98</v>
      </c>
    </row>
    <row r="48" spans="1:3" ht="32.450000000000003">
      <c r="A48" s="211" t="s">
        <v>101</v>
      </c>
      <c r="B48" s="230" t="s">
        <v>102</v>
      </c>
      <c r="C48" s="231" t="s">
        <v>98</v>
      </c>
    </row>
    <row r="49" spans="1:3" ht="16.149999999999999">
      <c r="A49" s="211" t="s">
        <v>103</v>
      </c>
      <c r="B49" s="230" t="s">
        <v>104</v>
      </c>
      <c r="C49" s="231" t="s">
        <v>105</v>
      </c>
    </row>
    <row r="50" spans="1:3" ht="16.149999999999999">
      <c r="A50" s="211" t="s">
        <v>106</v>
      </c>
      <c r="B50" s="230" t="s">
        <v>107</v>
      </c>
      <c r="C50" s="234" t="s">
        <v>108</v>
      </c>
    </row>
    <row r="51" spans="1:3" ht="32.450000000000003">
      <c r="A51" s="229" t="s">
        <v>109</v>
      </c>
      <c r="B51" s="230" t="s">
        <v>110</v>
      </c>
      <c r="C51" s="213" t="s">
        <v>111</v>
      </c>
    </row>
    <row r="52" spans="1:3" ht="32.450000000000003">
      <c r="A52" s="229" t="s">
        <v>112</v>
      </c>
      <c r="B52" s="230" t="s">
        <v>113</v>
      </c>
      <c r="C52" s="213" t="s">
        <v>111</v>
      </c>
    </row>
    <row r="53" spans="1:3" ht="32.450000000000003">
      <c r="A53" s="229" t="s">
        <v>114</v>
      </c>
      <c r="B53" s="230" t="s">
        <v>115</v>
      </c>
      <c r="C53" s="213" t="s">
        <v>111</v>
      </c>
    </row>
    <row r="54" spans="1:3" ht="32.450000000000003">
      <c r="A54" s="229" t="s">
        <v>116</v>
      </c>
      <c r="B54" s="230" t="s">
        <v>117</v>
      </c>
      <c r="C54" s="213" t="s">
        <v>111</v>
      </c>
    </row>
    <row r="55" spans="1:3" ht="32.450000000000003">
      <c r="A55" s="229" t="s">
        <v>118</v>
      </c>
      <c r="B55" s="230" t="s">
        <v>119</v>
      </c>
      <c r="C55" s="213" t="s">
        <v>111</v>
      </c>
    </row>
    <row r="56" spans="1:3" ht="32.450000000000003">
      <c r="A56" s="229" t="s">
        <v>120</v>
      </c>
      <c r="B56" s="230" t="s">
        <v>121</v>
      </c>
      <c r="C56" s="213" t="s">
        <v>111</v>
      </c>
    </row>
    <row r="57" spans="1:3" ht="32.450000000000003">
      <c r="A57" s="229" t="s">
        <v>122</v>
      </c>
      <c r="B57" s="230" t="s">
        <v>123</v>
      </c>
      <c r="C57" s="216" t="s">
        <v>124</v>
      </c>
    </row>
    <row r="58" spans="1:3" ht="32.450000000000003">
      <c r="A58" s="229" t="s">
        <v>125</v>
      </c>
      <c r="B58" s="230" t="s">
        <v>126</v>
      </c>
      <c r="C58" s="216" t="s">
        <v>124</v>
      </c>
    </row>
    <row r="59" spans="1:3" ht="32.450000000000003">
      <c r="A59" s="229" t="s">
        <v>127</v>
      </c>
      <c r="B59" s="230" t="s">
        <v>128</v>
      </c>
      <c r="C59" s="216" t="s">
        <v>124</v>
      </c>
    </row>
    <row r="60" spans="1:3" ht="32.450000000000003">
      <c r="A60" s="229" t="s">
        <v>129</v>
      </c>
      <c r="B60" s="230" t="s">
        <v>128</v>
      </c>
      <c r="C60" s="216" t="s">
        <v>124</v>
      </c>
    </row>
    <row r="61" spans="1:3" ht="32.450000000000003">
      <c r="A61" s="229" t="s">
        <v>130</v>
      </c>
      <c r="B61" s="230" t="s">
        <v>131</v>
      </c>
      <c r="C61" s="216" t="s">
        <v>124</v>
      </c>
    </row>
    <row r="62" spans="1:3" ht="32.450000000000003">
      <c r="A62" s="229" t="s">
        <v>132</v>
      </c>
      <c r="B62" s="230" t="s">
        <v>131</v>
      </c>
      <c r="C62" s="216" t="s">
        <v>124</v>
      </c>
    </row>
  </sheetData>
  <mergeCells count="1">
    <mergeCell ref="A1:C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91858-485F-4E6C-8A64-6990C4354DB0}">
  <dimension ref="A1:E13"/>
  <sheetViews>
    <sheetView workbookViewId="0">
      <selection activeCell="D16" sqref="D16"/>
    </sheetView>
  </sheetViews>
  <sheetFormatPr defaultRowHeight="14.45"/>
  <cols>
    <col min="1" max="1" width="27.7109375" customWidth="1"/>
    <col min="2" max="5" width="19.28515625" customWidth="1"/>
  </cols>
  <sheetData>
    <row r="1" spans="1:5" ht="48.6" customHeight="1">
      <c r="A1" s="302" t="s">
        <v>221</v>
      </c>
      <c r="B1" s="302"/>
      <c r="C1" s="302"/>
      <c r="D1" s="302"/>
      <c r="E1" s="302"/>
    </row>
    <row r="2" spans="1:5" ht="15.75" customHeight="1">
      <c r="A2" s="304" t="s">
        <v>144</v>
      </c>
      <c r="B2" s="305" t="s">
        <v>135</v>
      </c>
      <c r="C2" s="305"/>
      <c r="D2" s="305" t="s">
        <v>136</v>
      </c>
      <c r="E2" s="305"/>
    </row>
    <row r="3" spans="1:5" ht="15.75" customHeight="1">
      <c r="A3" s="304"/>
      <c r="B3" s="20" t="s">
        <v>137</v>
      </c>
      <c r="C3" s="20" t="s">
        <v>138</v>
      </c>
      <c r="D3" s="20" t="s">
        <v>137</v>
      </c>
      <c r="E3" s="20" t="s">
        <v>138</v>
      </c>
    </row>
    <row r="4" spans="1:5" s="118" customFormat="1" ht="16.149999999999999">
      <c r="A4" s="122" t="s">
        <v>145</v>
      </c>
      <c r="B4" s="130">
        <f>SUM(B5:B9)</f>
        <v>1441</v>
      </c>
      <c r="C4" s="130">
        <f>SUM(C5:C9)</f>
        <v>3591</v>
      </c>
      <c r="D4" s="111">
        <f>B4/(B4+C4)*100</f>
        <v>28.636724960254373</v>
      </c>
      <c r="E4" s="111">
        <f>100-D4</f>
        <v>71.363275039745631</v>
      </c>
    </row>
    <row r="5" spans="1:5" ht="16.149999999999999">
      <c r="A5" s="16" t="s">
        <v>146</v>
      </c>
      <c r="B5" s="87">
        <v>119</v>
      </c>
      <c r="C5" s="87">
        <v>321</v>
      </c>
      <c r="D5" s="4">
        <f t="shared" ref="D5:D9" si="0">B5/(B5+C5)*100</f>
        <v>27.045454545454543</v>
      </c>
      <c r="E5" s="4">
        <f t="shared" ref="E5:E9" si="1">100-D5</f>
        <v>72.954545454545453</v>
      </c>
    </row>
    <row r="6" spans="1:5" ht="16.149999999999999">
      <c r="A6" s="16" t="s">
        <v>147</v>
      </c>
      <c r="B6" s="87">
        <v>267</v>
      </c>
      <c r="C6" s="87">
        <v>711</v>
      </c>
      <c r="D6" s="4">
        <f t="shared" si="0"/>
        <v>27.300613496932513</v>
      </c>
      <c r="E6" s="4">
        <f t="shared" si="1"/>
        <v>72.699386503067487</v>
      </c>
    </row>
    <row r="7" spans="1:5" ht="16.149999999999999">
      <c r="A7" s="16" t="s">
        <v>148</v>
      </c>
      <c r="B7" s="87">
        <v>619</v>
      </c>
      <c r="C7" s="87">
        <v>1432</v>
      </c>
      <c r="D7" s="4">
        <f t="shared" si="0"/>
        <v>30.180399804973185</v>
      </c>
      <c r="E7" s="4">
        <f t="shared" si="1"/>
        <v>69.819600195026823</v>
      </c>
    </row>
    <row r="8" spans="1:5" ht="16.149999999999999">
      <c r="A8" s="16" t="s">
        <v>149</v>
      </c>
      <c r="B8" s="87">
        <v>305</v>
      </c>
      <c r="C8" s="87">
        <v>786</v>
      </c>
      <c r="D8" s="4">
        <f t="shared" si="0"/>
        <v>27.956003666361134</v>
      </c>
      <c r="E8" s="4">
        <f t="shared" si="1"/>
        <v>72.043996333638859</v>
      </c>
    </row>
    <row r="9" spans="1:5" ht="16.149999999999999">
      <c r="A9" s="16" t="s">
        <v>150</v>
      </c>
      <c r="B9" s="87">
        <v>131</v>
      </c>
      <c r="C9" s="87">
        <v>341</v>
      </c>
      <c r="D9" s="4">
        <f t="shared" si="0"/>
        <v>27.754237288135592</v>
      </c>
      <c r="E9" s="4">
        <f t="shared" si="1"/>
        <v>72.245762711864415</v>
      </c>
    </row>
    <row r="10" spans="1:5" ht="16.149999999999999">
      <c r="A10" s="5" t="s">
        <v>140</v>
      </c>
      <c r="B10" s="2"/>
      <c r="C10" s="2"/>
      <c r="D10" s="2"/>
      <c r="E10" s="2"/>
    </row>
    <row r="11" spans="1:5" ht="15.75">
      <c r="A11" s="5" t="s">
        <v>141</v>
      </c>
      <c r="B11" s="2"/>
      <c r="C11" s="2"/>
      <c r="D11" s="2"/>
      <c r="E11" s="2"/>
    </row>
    <row r="12" spans="1:5" ht="39" customHeight="1">
      <c r="A12" s="289" t="s">
        <v>158</v>
      </c>
      <c r="B12" s="289"/>
      <c r="C12" s="289"/>
      <c r="D12" s="289"/>
      <c r="E12" s="289"/>
    </row>
    <row r="13" spans="1:5" ht="15"/>
  </sheetData>
  <mergeCells count="5">
    <mergeCell ref="A2:A3"/>
    <mergeCell ref="B2:C2"/>
    <mergeCell ref="D2:E2"/>
    <mergeCell ref="A1:E1"/>
    <mergeCell ref="A12:E12"/>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A9817-4CC4-4128-A85F-E35ACF07FD45}">
  <dimension ref="A1:G11"/>
  <sheetViews>
    <sheetView topLeftCell="B1" workbookViewId="0">
      <selection activeCell="B10" sqref="B10:F10"/>
    </sheetView>
  </sheetViews>
  <sheetFormatPr defaultRowHeight="14.45"/>
  <cols>
    <col min="1" max="1" width="0" hidden="1" customWidth="1"/>
    <col min="2" max="2" width="25.5703125" customWidth="1"/>
    <col min="3" max="6" width="19.7109375" customWidth="1"/>
  </cols>
  <sheetData>
    <row r="1" spans="1:7" ht="39.6" customHeight="1">
      <c r="B1" s="317" t="s">
        <v>222</v>
      </c>
      <c r="C1" s="318"/>
      <c r="D1" s="318"/>
      <c r="E1" s="318"/>
      <c r="F1" s="319"/>
      <c r="G1" s="2"/>
    </row>
    <row r="2" spans="1:7" ht="15.75" customHeight="1">
      <c r="B2" s="311" t="s">
        <v>153</v>
      </c>
      <c r="C2" s="313" t="s">
        <v>135</v>
      </c>
      <c r="D2" s="314"/>
      <c r="E2" s="315" t="s">
        <v>136</v>
      </c>
      <c r="F2" s="316"/>
      <c r="G2" s="2"/>
    </row>
    <row r="3" spans="1:7" ht="15.75" customHeight="1">
      <c r="B3" s="312"/>
      <c r="C3" s="78" t="s">
        <v>137</v>
      </c>
      <c r="D3" s="78" t="s">
        <v>138</v>
      </c>
      <c r="E3" s="78" t="s">
        <v>137</v>
      </c>
      <c r="F3" s="78" t="s">
        <v>138</v>
      </c>
    </row>
    <row r="4" spans="1:7" s="118" customFormat="1" ht="15.75" customHeight="1">
      <c r="B4" s="244" t="s">
        <v>145</v>
      </c>
      <c r="C4" s="245">
        <v>1441</v>
      </c>
      <c r="D4" s="245">
        <v>3591</v>
      </c>
      <c r="E4" s="246">
        <v>28.636724960254373</v>
      </c>
      <c r="F4" s="246">
        <v>71.363275039745631</v>
      </c>
    </row>
    <row r="5" spans="1:7" ht="16.149999999999999">
      <c r="A5">
        <v>1</v>
      </c>
      <c r="B5" s="76" t="s">
        <v>223</v>
      </c>
      <c r="C5" s="128">
        <v>17</v>
      </c>
      <c r="D5" s="128">
        <v>100</v>
      </c>
      <c r="E5" s="96">
        <v>14.529914529914532</v>
      </c>
      <c r="F5" s="96">
        <v>85.470085470085465</v>
      </c>
    </row>
    <row r="6" spans="1:7" ht="16.149999999999999">
      <c r="A6">
        <v>2</v>
      </c>
      <c r="B6" s="76" t="s">
        <v>224</v>
      </c>
      <c r="C6" s="128">
        <v>1394</v>
      </c>
      <c r="D6" s="128">
        <v>3389</v>
      </c>
      <c r="E6" s="96">
        <v>29.144888145515367</v>
      </c>
      <c r="F6" s="96">
        <v>70.855111854484633</v>
      </c>
    </row>
    <row r="7" spans="1:7" ht="16.149999999999999">
      <c r="A7">
        <v>3</v>
      </c>
      <c r="B7" s="76" t="s">
        <v>225</v>
      </c>
      <c r="C7" s="128">
        <v>30</v>
      </c>
      <c r="D7" s="129">
        <v>102</v>
      </c>
      <c r="E7" s="97">
        <v>22.727272727272727</v>
      </c>
      <c r="F7" s="97">
        <v>77.27272727272728</v>
      </c>
    </row>
    <row r="8" spans="1:7" ht="16.149999999999999">
      <c r="B8" s="12" t="s">
        <v>140</v>
      </c>
      <c r="C8" s="17"/>
      <c r="D8" s="17"/>
      <c r="E8" s="17"/>
      <c r="F8" s="17"/>
      <c r="G8" s="2"/>
    </row>
    <row r="9" spans="1:7" ht="15.75">
      <c r="B9" s="5" t="s">
        <v>141</v>
      </c>
      <c r="C9" s="2"/>
      <c r="D9" s="2"/>
      <c r="E9" s="2"/>
      <c r="F9" s="2"/>
      <c r="G9" s="2"/>
    </row>
    <row r="10" spans="1:7" ht="37.5" customHeight="1">
      <c r="B10" s="308" t="s">
        <v>158</v>
      </c>
      <c r="C10" s="308"/>
      <c r="D10" s="308"/>
      <c r="E10" s="308"/>
      <c r="F10" s="308"/>
    </row>
    <row r="11" spans="1:7" ht="15"/>
  </sheetData>
  <mergeCells count="5">
    <mergeCell ref="B2:B3"/>
    <mergeCell ref="C2:D2"/>
    <mergeCell ref="E2:F2"/>
    <mergeCell ref="B1:F1"/>
    <mergeCell ref="B10:F10"/>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51BE3-2592-4359-8E3E-A83993D927E2}">
  <dimension ref="B1:H20"/>
  <sheetViews>
    <sheetView topLeftCell="B1" workbookViewId="0">
      <selection activeCell="B4" sqref="B4"/>
    </sheetView>
  </sheetViews>
  <sheetFormatPr defaultRowHeight="14.45"/>
  <cols>
    <col min="1" max="1" width="0" hidden="1" customWidth="1"/>
    <col min="2" max="2" width="25.5703125" customWidth="1"/>
    <col min="3" max="6" width="21.28515625" customWidth="1"/>
  </cols>
  <sheetData>
    <row r="1" spans="2:8" ht="45.6" customHeight="1">
      <c r="B1" s="286" t="s">
        <v>226</v>
      </c>
      <c r="C1" s="286"/>
      <c r="D1" s="286"/>
      <c r="E1" s="286"/>
      <c r="F1" s="286"/>
      <c r="G1" s="2"/>
    </row>
    <row r="2" spans="2:8" ht="15.75" customHeight="1">
      <c r="B2" s="320" t="s">
        <v>227</v>
      </c>
      <c r="C2" s="291" t="s">
        <v>135</v>
      </c>
      <c r="D2" s="291"/>
      <c r="E2" s="307" t="s">
        <v>136</v>
      </c>
      <c r="F2" s="307"/>
      <c r="G2" s="2"/>
    </row>
    <row r="3" spans="2:8" ht="15.75" customHeight="1">
      <c r="B3" s="320"/>
      <c r="C3" s="33" t="s">
        <v>137</v>
      </c>
      <c r="D3" s="33" t="s">
        <v>138</v>
      </c>
      <c r="E3" s="33" t="s">
        <v>137</v>
      </c>
      <c r="F3" s="33" t="s">
        <v>138</v>
      </c>
    </row>
    <row r="4" spans="2:8" s="118" customFormat="1" ht="15.75" customHeight="1">
      <c r="B4" s="244" t="s">
        <v>145</v>
      </c>
      <c r="C4" s="247">
        <v>1441</v>
      </c>
      <c r="D4" s="247">
        <v>3591</v>
      </c>
      <c r="E4" s="201">
        <v>28.636724960254373</v>
      </c>
      <c r="F4" s="201">
        <v>71.363275039745631</v>
      </c>
    </row>
    <row r="5" spans="2:8" ht="15.75" customHeight="1">
      <c r="B5" s="75" t="s">
        <v>228</v>
      </c>
      <c r="C5" s="125">
        <v>166</v>
      </c>
      <c r="D5" s="125">
        <v>272</v>
      </c>
      <c r="E5" s="96">
        <v>37.899543378995432</v>
      </c>
      <c r="F5" s="96">
        <v>62.100456621004568</v>
      </c>
      <c r="H5" s="29"/>
    </row>
    <row r="6" spans="2:8" ht="15.75" customHeight="1">
      <c r="B6" s="75" t="s">
        <v>229</v>
      </c>
      <c r="C6" s="125">
        <v>75</v>
      </c>
      <c r="D6" s="125">
        <v>59</v>
      </c>
      <c r="E6" s="96">
        <v>55.970149253731336</v>
      </c>
      <c r="F6" s="96">
        <v>44.029850746268664</v>
      </c>
    </row>
    <row r="7" spans="2:8" ht="15.75" customHeight="1">
      <c r="B7" s="75" t="s">
        <v>230</v>
      </c>
      <c r="C7" s="125">
        <v>693</v>
      </c>
      <c r="D7" s="125">
        <v>2076</v>
      </c>
      <c r="E7" s="96">
        <v>25.02708559046587</v>
      </c>
      <c r="F7" s="96">
        <v>74.972914409534127</v>
      </c>
    </row>
    <row r="8" spans="2:8" ht="15.75" customHeight="1">
      <c r="B8" s="75" t="s">
        <v>231</v>
      </c>
      <c r="C8" s="125">
        <v>340</v>
      </c>
      <c r="D8" s="125">
        <v>945</v>
      </c>
      <c r="E8" s="96">
        <v>26.459143968871597</v>
      </c>
      <c r="F8" s="96">
        <v>73.540856031128399</v>
      </c>
    </row>
    <row r="9" spans="2:8" ht="15.75" customHeight="1">
      <c r="B9" s="75" t="s">
        <v>232</v>
      </c>
      <c r="C9" s="126">
        <v>167</v>
      </c>
      <c r="D9" s="127">
        <v>239</v>
      </c>
      <c r="E9" s="97">
        <v>41.133004926108377</v>
      </c>
      <c r="F9" s="97">
        <v>58.866995073891623</v>
      </c>
    </row>
    <row r="10" spans="2:8" ht="16.149999999999999">
      <c r="B10" s="12" t="s">
        <v>140</v>
      </c>
      <c r="C10" s="17"/>
      <c r="D10" s="17"/>
      <c r="E10" s="17"/>
      <c r="F10" s="17"/>
      <c r="G10" s="2"/>
    </row>
    <row r="11" spans="2:8" ht="13.15" customHeight="1">
      <c r="B11" s="5" t="s">
        <v>141</v>
      </c>
      <c r="C11" s="2"/>
      <c r="D11" s="2"/>
      <c r="E11" s="2"/>
      <c r="F11" s="2"/>
      <c r="G11" s="2"/>
    </row>
    <row r="12" spans="2:8">
      <c r="B12" s="5" t="s">
        <v>158</v>
      </c>
    </row>
    <row r="15" spans="2:8">
      <c r="D15" s="95"/>
      <c r="E15" s="95"/>
      <c r="F15" s="95"/>
    </row>
    <row r="16" spans="2:8">
      <c r="D16" s="95"/>
      <c r="E16" s="95"/>
      <c r="F16" s="95"/>
    </row>
    <row r="17" spans="4:6">
      <c r="D17" s="95"/>
      <c r="E17" s="95"/>
      <c r="F17" s="95"/>
    </row>
    <row r="18" spans="4:6">
      <c r="D18" s="95"/>
      <c r="E18" s="95"/>
      <c r="F18" s="95"/>
    </row>
    <row r="19" spans="4:6">
      <c r="D19" s="95"/>
      <c r="E19" s="95"/>
      <c r="F19" s="95"/>
    </row>
    <row r="20" spans="4:6">
      <c r="D20" s="95"/>
      <c r="E20" s="95"/>
      <c r="F20" s="95"/>
    </row>
  </sheetData>
  <mergeCells count="4">
    <mergeCell ref="B2:B3"/>
    <mergeCell ref="C2:D2"/>
    <mergeCell ref="E2:F2"/>
    <mergeCell ref="B1:F1"/>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4CDD9-78FB-4B70-88ED-576A7EFABF7D}">
  <dimension ref="A1:E13"/>
  <sheetViews>
    <sheetView workbookViewId="0">
      <selection activeCell="A12" sqref="A12:E12"/>
    </sheetView>
  </sheetViews>
  <sheetFormatPr defaultRowHeight="14.45"/>
  <cols>
    <col min="1" max="1" width="21" customWidth="1"/>
    <col min="2" max="5" width="19.28515625" customWidth="1"/>
  </cols>
  <sheetData>
    <row r="1" spans="1:5" ht="36.6" customHeight="1">
      <c r="A1" s="302" t="s">
        <v>233</v>
      </c>
      <c r="B1" s="302"/>
      <c r="C1" s="302"/>
      <c r="D1" s="302"/>
      <c r="E1" s="302"/>
    </row>
    <row r="2" spans="1:5" ht="15.75" customHeight="1">
      <c r="A2" s="304" t="s">
        <v>144</v>
      </c>
      <c r="B2" s="305" t="s">
        <v>135</v>
      </c>
      <c r="C2" s="305"/>
      <c r="D2" s="305" t="s">
        <v>136</v>
      </c>
      <c r="E2" s="305"/>
    </row>
    <row r="3" spans="1:5" ht="15.75" customHeight="1">
      <c r="A3" s="304"/>
      <c r="B3" s="20" t="s">
        <v>137</v>
      </c>
      <c r="C3" s="20" t="s">
        <v>138</v>
      </c>
      <c r="D3" s="20" t="s">
        <v>137</v>
      </c>
      <c r="E3" s="20" t="s">
        <v>138</v>
      </c>
    </row>
    <row r="4" spans="1:5" s="118" customFormat="1" ht="16.149999999999999">
      <c r="A4" s="122" t="s">
        <v>145</v>
      </c>
      <c r="B4" s="123">
        <v>12349</v>
      </c>
      <c r="C4" s="123">
        <v>56579</v>
      </c>
      <c r="D4" s="124">
        <v>17.899999999999999</v>
      </c>
      <c r="E4" s="124">
        <v>82.1</v>
      </c>
    </row>
    <row r="5" spans="1:5" ht="16.149999999999999">
      <c r="A5" s="16" t="s">
        <v>146</v>
      </c>
      <c r="B5" s="94">
        <v>1106</v>
      </c>
      <c r="C5" s="94">
        <v>4655</v>
      </c>
      <c r="D5" s="3">
        <v>19.2</v>
      </c>
      <c r="E5" s="3">
        <v>80.8</v>
      </c>
    </row>
    <row r="6" spans="1:5" ht="16.149999999999999">
      <c r="A6" s="16" t="s">
        <v>147</v>
      </c>
      <c r="B6" s="94">
        <v>4408</v>
      </c>
      <c r="C6" s="94">
        <v>18031</v>
      </c>
      <c r="D6" s="3">
        <v>19.600000000000001</v>
      </c>
      <c r="E6" s="3">
        <v>80.400000000000006</v>
      </c>
    </row>
    <row r="7" spans="1:5" ht="16.149999999999999">
      <c r="A7" s="16" t="s">
        <v>148</v>
      </c>
      <c r="B7" s="94">
        <v>3182</v>
      </c>
      <c r="C7" s="94">
        <v>17747</v>
      </c>
      <c r="D7" s="3">
        <v>15.2</v>
      </c>
      <c r="E7" s="3">
        <v>84.8</v>
      </c>
    </row>
    <row r="8" spans="1:5" ht="16.149999999999999">
      <c r="A8" s="16" t="s">
        <v>149</v>
      </c>
      <c r="B8" s="94">
        <v>2609</v>
      </c>
      <c r="C8" s="94">
        <v>11455</v>
      </c>
      <c r="D8" s="3">
        <v>18.600000000000001</v>
      </c>
      <c r="E8" s="3">
        <v>81.400000000000006</v>
      </c>
    </row>
    <row r="9" spans="1:5" ht="16.149999999999999">
      <c r="A9" s="16" t="s">
        <v>150</v>
      </c>
      <c r="B9" s="94">
        <v>1044</v>
      </c>
      <c r="C9" s="94">
        <v>4691</v>
      </c>
      <c r="D9" s="3">
        <v>18.2</v>
      </c>
      <c r="E9" s="3">
        <v>81.8</v>
      </c>
    </row>
    <row r="10" spans="1:5" ht="16.149999999999999">
      <c r="A10" s="5" t="s">
        <v>140</v>
      </c>
      <c r="B10" s="2"/>
      <c r="C10" s="2"/>
      <c r="D10" s="2"/>
      <c r="E10" s="2"/>
    </row>
    <row r="11" spans="1:5" ht="15.75">
      <c r="A11" s="5" t="s">
        <v>141</v>
      </c>
      <c r="B11" s="2"/>
      <c r="C11" s="2"/>
      <c r="D11" s="2"/>
      <c r="E11" s="2"/>
    </row>
    <row r="12" spans="1:5" ht="43.5" customHeight="1">
      <c r="A12" s="289" t="s">
        <v>158</v>
      </c>
      <c r="B12" s="289"/>
      <c r="C12" s="289"/>
      <c r="D12" s="289"/>
      <c r="E12" s="289"/>
    </row>
    <row r="13" spans="1:5" ht="15"/>
  </sheetData>
  <mergeCells count="5">
    <mergeCell ref="A2:A3"/>
    <mergeCell ref="B2:C2"/>
    <mergeCell ref="D2:E2"/>
    <mergeCell ref="A1:E1"/>
    <mergeCell ref="A12:E12"/>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4B1D5-AF24-48A9-A6A5-58A14716BCEA}">
  <dimension ref="A1:H18"/>
  <sheetViews>
    <sheetView workbookViewId="0">
      <selection activeCell="A10" sqref="A10:G11"/>
    </sheetView>
  </sheetViews>
  <sheetFormatPr defaultRowHeight="14.45"/>
  <cols>
    <col min="1" max="1" width="21.85546875" customWidth="1"/>
    <col min="2" max="2" width="15.7109375" customWidth="1"/>
    <col min="3" max="3" width="12.85546875" customWidth="1"/>
    <col min="4" max="4" width="13.85546875" customWidth="1"/>
    <col min="5" max="5" width="13.5703125" customWidth="1"/>
    <col min="6" max="6" width="13.42578125" customWidth="1"/>
    <col min="7" max="7" width="14.42578125" customWidth="1"/>
  </cols>
  <sheetData>
    <row r="1" spans="1:8" ht="45.75" customHeight="1">
      <c r="A1" s="286" t="s">
        <v>234</v>
      </c>
      <c r="B1" s="286"/>
      <c r="C1" s="286"/>
      <c r="D1" s="286"/>
      <c r="E1" s="286"/>
      <c r="F1" s="286"/>
      <c r="G1" s="286"/>
    </row>
    <row r="2" spans="1:8" ht="15" customHeight="1">
      <c r="A2" s="322" t="s">
        <v>153</v>
      </c>
      <c r="B2" s="321">
        <v>2016</v>
      </c>
      <c r="C2" s="321"/>
      <c r="D2" s="321">
        <v>2020</v>
      </c>
      <c r="E2" s="321"/>
      <c r="F2" s="321">
        <v>2024</v>
      </c>
      <c r="G2" s="321"/>
    </row>
    <row r="3" spans="1:8" ht="16.149999999999999">
      <c r="A3" s="323"/>
      <c r="B3" s="221" t="s">
        <v>139</v>
      </c>
      <c r="C3" s="221" t="s">
        <v>138</v>
      </c>
      <c r="D3" s="221" t="s">
        <v>137</v>
      </c>
      <c r="E3" s="221" t="s">
        <v>138</v>
      </c>
      <c r="F3" s="221" t="s">
        <v>137</v>
      </c>
      <c r="G3" s="221" t="s">
        <v>138</v>
      </c>
    </row>
    <row r="4" spans="1:8" ht="16.149999999999999">
      <c r="A4" s="217" t="s">
        <v>145</v>
      </c>
      <c r="B4" s="218">
        <f t="shared" ref="B4:G4" si="0">SUM(B5:B7)</f>
        <v>9298</v>
      </c>
      <c r="C4" s="248">
        <f t="shared" si="0"/>
        <v>59900</v>
      </c>
      <c r="D4" s="248">
        <f t="shared" si="0"/>
        <v>10961</v>
      </c>
      <c r="E4" s="248">
        <f t="shared" si="0"/>
        <v>58360</v>
      </c>
      <c r="F4" s="249">
        <f t="shared" si="0"/>
        <v>12349</v>
      </c>
      <c r="G4" s="249">
        <f t="shared" si="0"/>
        <v>56579</v>
      </c>
    </row>
    <row r="5" spans="1:8" ht="16.149999999999999">
      <c r="A5" s="61" t="s">
        <v>223</v>
      </c>
      <c r="B5" s="59">
        <v>654</v>
      </c>
      <c r="C5" s="59">
        <v>5026</v>
      </c>
      <c r="D5" s="59">
        <v>675</v>
      </c>
      <c r="E5" s="59">
        <v>4919</v>
      </c>
      <c r="F5" s="157">
        <v>729</v>
      </c>
      <c r="G5" s="157">
        <v>4791</v>
      </c>
    </row>
    <row r="6" spans="1:8" ht="16.149999999999999">
      <c r="A6" s="61" t="s">
        <v>224</v>
      </c>
      <c r="B6" s="59">
        <v>834</v>
      </c>
      <c r="C6" s="59">
        <v>4845</v>
      </c>
      <c r="D6" s="59">
        <v>927</v>
      </c>
      <c r="E6" s="59">
        <v>4667</v>
      </c>
      <c r="F6" s="157">
        <v>1068</v>
      </c>
      <c r="G6" s="157">
        <v>4452</v>
      </c>
    </row>
    <row r="7" spans="1:8" ht="16.149999999999999">
      <c r="A7" s="61" t="s">
        <v>225</v>
      </c>
      <c r="B7" s="59">
        <v>7810</v>
      </c>
      <c r="C7" s="59">
        <v>50029</v>
      </c>
      <c r="D7" s="59">
        <v>9359</v>
      </c>
      <c r="E7" s="59">
        <v>48774</v>
      </c>
      <c r="F7" s="157">
        <v>10552</v>
      </c>
      <c r="G7" s="157">
        <v>47336</v>
      </c>
    </row>
    <row r="8" spans="1:8">
      <c r="A8" s="5" t="s">
        <v>140</v>
      </c>
    </row>
    <row r="9" spans="1:8">
      <c r="A9" s="5" t="s">
        <v>141</v>
      </c>
      <c r="H9" s="161"/>
    </row>
    <row r="10" spans="1:8" ht="30.75" customHeight="1">
      <c r="A10" s="289" t="s">
        <v>151</v>
      </c>
      <c r="B10" s="289"/>
      <c r="C10" s="289"/>
      <c r="D10" s="289"/>
      <c r="E10" s="289"/>
      <c r="F10" s="289"/>
      <c r="G10" s="289"/>
    </row>
    <row r="11" spans="1:8">
      <c r="A11" s="289"/>
      <c r="B11" s="289"/>
      <c r="C11" s="289"/>
      <c r="D11" s="289"/>
      <c r="E11" s="289"/>
      <c r="F11" s="289"/>
      <c r="G11" s="289"/>
    </row>
    <row r="13" spans="1:8">
      <c r="D13" s="197"/>
      <c r="E13" s="197"/>
      <c r="F13" s="197"/>
    </row>
    <row r="14" spans="1:8">
      <c r="C14" s="197"/>
      <c r="F14" s="197"/>
    </row>
    <row r="15" spans="1:8">
      <c r="D15" s="180"/>
      <c r="E15" s="181"/>
      <c r="F15" s="197"/>
      <c r="G15" s="182"/>
      <c r="H15" s="183"/>
    </row>
    <row r="16" spans="1:8">
      <c r="D16" s="184"/>
      <c r="E16" s="185"/>
      <c r="F16" s="186"/>
      <c r="G16" s="185"/>
      <c r="H16" s="185"/>
    </row>
    <row r="17" spans="4:8">
      <c r="D17" s="187"/>
      <c r="E17" s="189"/>
      <c r="F17" s="189"/>
      <c r="G17" s="188"/>
      <c r="H17" s="188"/>
    </row>
    <row r="18" spans="4:8">
      <c r="D18" s="190"/>
      <c r="E18" s="192"/>
      <c r="F18" s="192"/>
      <c r="G18" s="191"/>
      <c r="H18" s="191"/>
    </row>
  </sheetData>
  <mergeCells count="6">
    <mergeCell ref="B2:C2"/>
    <mergeCell ref="A1:G1"/>
    <mergeCell ref="D2:E2"/>
    <mergeCell ref="F2:G2"/>
    <mergeCell ref="A10:G11"/>
    <mergeCell ref="A2:A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33655-9BDE-4EDB-8657-98DB00A64B63}">
  <dimension ref="A1:G28"/>
  <sheetViews>
    <sheetView workbookViewId="0">
      <selection activeCell="P15" sqref="P15"/>
    </sheetView>
  </sheetViews>
  <sheetFormatPr defaultRowHeight="14.45"/>
  <cols>
    <col min="1" max="1" width="18.28515625" customWidth="1"/>
    <col min="2" max="4" width="19.28515625" customWidth="1"/>
  </cols>
  <sheetData>
    <row r="1" spans="1:7" ht="68.25" customHeight="1">
      <c r="A1" s="324" t="s">
        <v>235</v>
      </c>
      <c r="B1" s="325"/>
      <c r="C1" s="325"/>
      <c r="D1" s="325"/>
      <c r="F1" s="29"/>
      <c r="G1" s="29"/>
    </row>
    <row r="2" spans="1:7" ht="36.75" customHeight="1">
      <c r="A2" s="222" t="s">
        <v>144</v>
      </c>
      <c r="B2" s="222" t="s">
        <v>236</v>
      </c>
      <c r="C2" s="222" t="s">
        <v>237</v>
      </c>
      <c r="D2" s="222" t="s">
        <v>238</v>
      </c>
    </row>
    <row r="3" spans="1:7" ht="16.149999999999999">
      <c r="A3" s="223" t="s">
        <v>145</v>
      </c>
      <c r="B3" s="224">
        <v>100</v>
      </c>
      <c r="C3" s="224">
        <v>100</v>
      </c>
      <c r="D3" s="224">
        <v>100</v>
      </c>
    </row>
    <row r="4" spans="1:7" ht="16.149999999999999">
      <c r="A4" s="204" t="s">
        <v>146</v>
      </c>
      <c r="B4" s="209" t="s">
        <v>239</v>
      </c>
      <c r="C4" s="209" t="s">
        <v>240</v>
      </c>
      <c r="D4" s="209" t="s">
        <v>241</v>
      </c>
    </row>
    <row r="5" spans="1:7" ht="16.149999999999999">
      <c r="A5" s="204" t="s">
        <v>147</v>
      </c>
      <c r="B5" s="209" t="s">
        <v>242</v>
      </c>
      <c r="C5" s="209" t="s">
        <v>243</v>
      </c>
      <c r="D5" s="209" t="s">
        <v>244</v>
      </c>
    </row>
    <row r="6" spans="1:7" ht="16.149999999999999">
      <c r="A6" s="204" t="s">
        <v>148</v>
      </c>
      <c r="B6" s="209" t="s">
        <v>245</v>
      </c>
      <c r="C6" s="209" t="s">
        <v>246</v>
      </c>
      <c r="D6" s="209" t="s">
        <v>247</v>
      </c>
    </row>
    <row r="7" spans="1:7" ht="16.149999999999999">
      <c r="A7" s="204" t="s">
        <v>149</v>
      </c>
      <c r="B7" s="209" t="s">
        <v>248</v>
      </c>
      <c r="C7" s="209" t="s">
        <v>249</v>
      </c>
      <c r="D7" s="209" t="s">
        <v>250</v>
      </c>
    </row>
    <row r="8" spans="1:7" ht="16.149999999999999">
      <c r="A8" s="204" t="s">
        <v>251</v>
      </c>
      <c r="B8" s="209" t="s">
        <v>252</v>
      </c>
      <c r="C8" s="209" t="s">
        <v>252</v>
      </c>
      <c r="D8" s="209" t="s">
        <v>253</v>
      </c>
    </row>
    <row r="9" spans="1:7">
      <c r="A9" s="12" t="s">
        <v>140</v>
      </c>
      <c r="B9" s="208"/>
      <c r="C9" s="208"/>
      <c r="D9" s="208"/>
    </row>
    <row r="10" spans="1:7">
      <c r="A10" s="12" t="s">
        <v>141</v>
      </c>
      <c r="B10" s="208"/>
      <c r="C10" s="208"/>
      <c r="D10" s="208"/>
    </row>
    <row r="11" spans="1:7" ht="42.75" customHeight="1">
      <c r="A11" s="290" t="s">
        <v>158</v>
      </c>
      <c r="B11" s="290"/>
      <c r="C11" s="290"/>
      <c r="D11" s="290"/>
      <c r="E11" s="290"/>
    </row>
    <row r="18" spans="1:4" hidden="1">
      <c r="A18" s="29" t="s">
        <v>254</v>
      </c>
    </row>
    <row r="19" spans="1:4" hidden="1"/>
    <row r="20" spans="1:4" ht="71.25" hidden="1" customHeight="1">
      <c r="A20" s="326" t="s">
        <v>255</v>
      </c>
      <c r="B20" s="327"/>
      <c r="C20" s="327"/>
      <c r="D20" s="328"/>
    </row>
    <row r="21" spans="1:4" ht="16.149999999999999" hidden="1">
      <c r="A21" s="204" t="s">
        <v>256</v>
      </c>
      <c r="B21" s="204" t="s">
        <v>236</v>
      </c>
      <c r="C21" s="204" t="s">
        <v>237</v>
      </c>
      <c r="D21" s="204" t="s">
        <v>238</v>
      </c>
    </row>
    <row r="22" spans="1:4" ht="16.149999999999999" hidden="1">
      <c r="A22" s="204" t="s">
        <v>146</v>
      </c>
      <c r="B22" s="204" t="s">
        <v>239</v>
      </c>
      <c r="C22" s="204" t="s">
        <v>240</v>
      </c>
      <c r="D22" s="204" t="s">
        <v>241</v>
      </c>
    </row>
    <row r="23" spans="1:4" ht="16.149999999999999" hidden="1">
      <c r="A23" s="204" t="s">
        <v>147</v>
      </c>
      <c r="B23" s="204" t="s">
        <v>242</v>
      </c>
      <c r="C23" s="204" t="s">
        <v>243</v>
      </c>
      <c r="D23" s="204" t="s">
        <v>244</v>
      </c>
    </row>
    <row r="24" spans="1:4" ht="16.149999999999999" hidden="1">
      <c r="A24" s="204" t="s">
        <v>148</v>
      </c>
      <c r="B24" s="204" t="s">
        <v>245</v>
      </c>
      <c r="C24" s="204" t="s">
        <v>246</v>
      </c>
      <c r="D24" s="204" t="s">
        <v>247</v>
      </c>
    </row>
    <row r="25" spans="1:4" ht="16.149999999999999" hidden="1">
      <c r="A25" s="204" t="s">
        <v>149</v>
      </c>
      <c r="B25" s="204" t="s">
        <v>248</v>
      </c>
      <c r="C25" s="204" t="s">
        <v>249</v>
      </c>
      <c r="D25" s="204" t="s">
        <v>250</v>
      </c>
    </row>
    <row r="26" spans="1:4" ht="16.149999999999999" hidden="1">
      <c r="A26" s="204" t="s">
        <v>251</v>
      </c>
      <c r="B26" s="204" t="s">
        <v>252</v>
      </c>
      <c r="C26" s="204" t="s">
        <v>252</v>
      </c>
      <c r="D26" s="204" t="s">
        <v>253</v>
      </c>
    </row>
    <row r="27" spans="1:4" hidden="1">
      <c r="A27" s="5" t="s">
        <v>140</v>
      </c>
    </row>
    <row r="28" spans="1:4" hidden="1">
      <c r="A28" s="5" t="s">
        <v>141</v>
      </c>
    </row>
  </sheetData>
  <mergeCells count="3">
    <mergeCell ref="A1:D1"/>
    <mergeCell ref="A20:D20"/>
    <mergeCell ref="A11:E1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B4E68-134D-496A-9BB8-F5B5907F683B}">
  <dimension ref="A1:F14"/>
  <sheetViews>
    <sheetView topLeftCell="B1" workbookViewId="0">
      <selection activeCell="B10" sqref="B10:F10"/>
    </sheetView>
  </sheetViews>
  <sheetFormatPr defaultColWidth="8.85546875" defaultRowHeight="13.9"/>
  <cols>
    <col min="1" max="1" width="0" style="8" hidden="1" customWidth="1"/>
    <col min="2" max="2" width="33" style="8" customWidth="1"/>
    <col min="3" max="6" width="14.140625" style="8" customWidth="1"/>
    <col min="7" max="16384" width="8.85546875" style="8"/>
  </cols>
  <sheetData>
    <row r="1" spans="1:6" ht="46.9" customHeight="1">
      <c r="B1" s="302" t="s">
        <v>257</v>
      </c>
      <c r="C1" s="302"/>
      <c r="D1" s="302"/>
      <c r="E1" s="302"/>
      <c r="F1" s="302"/>
    </row>
    <row r="2" spans="1:6" ht="16.149999999999999">
      <c r="B2" s="304" t="s">
        <v>153</v>
      </c>
      <c r="C2" s="305" t="s">
        <v>135</v>
      </c>
      <c r="D2" s="305"/>
      <c r="E2" s="300" t="s">
        <v>136</v>
      </c>
      <c r="F2" s="301"/>
    </row>
    <row r="3" spans="1:6" ht="16.149999999999999">
      <c r="B3" s="304"/>
      <c r="C3" s="19" t="s">
        <v>137</v>
      </c>
      <c r="D3" s="19" t="s">
        <v>138</v>
      </c>
      <c r="E3" s="19" t="s">
        <v>137</v>
      </c>
      <c r="F3" s="19" t="s">
        <v>138</v>
      </c>
    </row>
    <row r="4" spans="1:6" s="105" customFormat="1" ht="16.149999999999999">
      <c r="A4" s="105">
        <v>1</v>
      </c>
      <c r="B4" s="244" t="s">
        <v>145</v>
      </c>
      <c r="C4" s="119">
        <v>12349</v>
      </c>
      <c r="D4" s="119">
        <v>56579</v>
      </c>
      <c r="E4" s="120">
        <v>17.899999999999999</v>
      </c>
      <c r="F4" s="120">
        <v>82.1</v>
      </c>
    </row>
    <row r="5" spans="1:6" ht="16.149999999999999">
      <c r="A5" s="8">
        <v>2</v>
      </c>
      <c r="B5" s="76" t="s">
        <v>223</v>
      </c>
      <c r="C5" s="93">
        <v>729</v>
      </c>
      <c r="D5" s="93">
        <v>4791</v>
      </c>
      <c r="E5" s="10">
        <v>13.2</v>
      </c>
      <c r="F5" s="10">
        <v>86.8</v>
      </c>
    </row>
    <row r="6" spans="1:6" ht="16.149999999999999">
      <c r="A6" s="8">
        <v>3</v>
      </c>
      <c r="B6" s="76" t="s">
        <v>224</v>
      </c>
      <c r="C6" s="93">
        <v>1068</v>
      </c>
      <c r="D6" s="93">
        <v>4452</v>
      </c>
      <c r="E6" s="10">
        <v>19.3</v>
      </c>
      <c r="F6" s="10">
        <v>80.7</v>
      </c>
    </row>
    <row r="7" spans="1:6" ht="16.149999999999999">
      <c r="A7" s="8">
        <v>4</v>
      </c>
      <c r="B7" s="76" t="s">
        <v>225</v>
      </c>
      <c r="C7" s="93">
        <v>10552</v>
      </c>
      <c r="D7" s="93">
        <v>47336</v>
      </c>
      <c r="E7" s="10">
        <v>18.2</v>
      </c>
      <c r="F7" s="10">
        <v>81.8</v>
      </c>
    </row>
    <row r="8" spans="1:6">
      <c r="B8" s="5" t="s">
        <v>140</v>
      </c>
    </row>
    <row r="9" spans="1:6">
      <c r="B9" s="5" t="s">
        <v>141</v>
      </c>
    </row>
    <row r="10" spans="1:6" ht="43.15" customHeight="1">
      <c r="B10" s="289" t="s">
        <v>158</v>
      </c>
      <c r="C10" s="289"/>
      <c r="D10" s="289"/>
      <c r="E10" s="289"/>
      <c r="F10" s="289"/>
    </row>
    <row r="14" spans="1:6">
      <c r="C14" s="11"/>
      <c r="F14" s="11"/>
    </row>
  </sheetData>
  <mergeCells count="5">
    <mergeCell ref="B2:B3"/>
    <mergeCell ref="C2:D2"/>
    <mergeCell ref="E2:F2"/>
    <mergeCell ref="B1:F1"/>
    <mergeCell ref="B10:F10"/>
  </mergeCell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730EC-75D3-46A2-ABA4-DE733176C613}">
  <dimension ref="A1:L16"/>
  <sheetViews>
    <sheetView topLeftCell="B1" workbookViewId="0">
      <selection activeCell="B13" sqref="B13:F13"/>
    </sheetView>
  </sheetViews>
  <sheetFormatPr defaultRowHeight="14.45"/>
  <cols>
    <col min="1" max="1" width="0" hidden="1" customWidth="1"/>
    <col min="2" max="2" width="29" customWidth="1"/>
    <col min="3" max="6" width="16.28515625" customWidth="1"/>
  </cols>
  <sheetData>
    <row r="1" spans="1:12" ht="43.15" customHeight="1">
      <c r="B1" s="302" t="s">
        <v>258</v>
      </c>
      <c r="C1" s="302"/>
      <c r="D1" s="302"/>
      <c r="E1" s="302"/>
      <c r="F1" s="302"/>
      <c r="G1" s="2"/>
      <c r="H1" s="2"/>
      <c r="I1" s="2"/>
      <c r="J1" s="2"/>
      <c r="K1" s="2"/>
      <c r="L1" s="2"/>
    </row>
    <row r="2" spans="1:12" ht="16.149999999999999">
      <c r="B2" s="304" t="s">
        <v>160</v>
      </c>
      <c r="C2" s="305" t="s">
        <v>135</v>
      </c>
      <c r="D2" s="305"/>
      <c r="E2" s="305" t="s">
        <v>136</v>
      </c>
      <c r="F2" s="305"/>
      <c r="G2" s="2"/>
      <c r="H2" s="2"/>
      <c r="I2" s="2"/>
      <c r="J2" s="2"/>
      <c r="K2" s="2"/>
      <c r="L2" s="2"/>
    </row>
    <row r="3" spans="1:12" ht="16.149999999999999">
      <c r="B3" s="304"/>
      <c r="C3" s="19" t="s">
        <v>137</v>
      </c>
      <c r="D3" s="19" t="s">
        <v>138</v>
      </c>
      <c r="E3" s="19" t="s">
        <v>137</v>
      </c>
      <c r="F3" s="19" t="s">
        <v>138</v>
      </c>
      <c r="G3" s="2"/>
      <c r="H3" s="2"/>
      <c r="I3" s="2"/>
      <c r="J3" s="2"/>
      <c r="K3" s="2"/>
      <c r="L3" s="2"/>
    </row>
    <row r="4" spans="1:12" s="118" customFormat="1" ht="16.149999999999999">
      <c r="B4" s="112" t="s">
        <v>145</v>
      </c>
      <c r="C4" s="119">
        <v>12349</v>
      </c>
      <c r="D4" s="119">
        <v>56579</v>
      </c>
      <c r="E4" s="120">
        <v>17.899999999999999</v>
      </c>
      <c r="F4" s="242">
        <v>82.1</v>
      </c>
      <c r="G4" s="49"/>
      <c r="H4" s="49"/>
      <c r="I4" s="49"/>
      <c r="J4" s="49"/>
      <c r="K4" s="49"/>
      <c r="L4" s="49"/>
    </row>
    <row r="5" spans="1:12" ht="16.149999999999999">
      <c r="A5">
        <v>1</v>
      </c>
      <c r="B5" s="9" t="s">
        <v>161</v>
      </c>
      <c r="C5" s="93">
        <v>7264</v>
      </c>
      <c r="D5" s="93">
        <v>30451</v>
      </c>
      <c r="E5" s="10">
        <v>19.3</v>
      </c>
      <c r="F5" s="10">
        <v>80.7</v>
      </c>
      <c r="G5" s="2"/>
      <c r="H5" s="2"/>
      <c r="I5" s="2"/>
      <c r="J5" s="2"/>
      <c r="K5" s="2"/>
      <c r="L5" s="2"/>
    </row>
    <row r="6" spans="1:12" ht="16.149999999999999">
      <c r="A6">
        <v>2</v>
      </c>
      <c r="B6" s="9" t="s">
        <v>162</v>
      </c>
      <c r="C6" s="9">
        <v>696</v>
      </c>
      <c r="D6" s="93">
        <v>3674</v>
      </c>
      <c r="E6" s="10">
        <v>15.9</v>
      </c>
      <c r="F6" s="10">
        <v>84.1</v>
      </c>
      <c r="G6" s="2"/>
      <c r="H6" s="2"/>
      <c r="I6" s="2"/>
      <c r="J6" s="2"/>
      <c r="K6" s="2"/>
      <c r="L6" s="2"/>
    </row>
    <row r="7" spans="1:12" ht="16.149999999999999">
      <c r="A7">
        <v>3</v>
      </c>
      <c r="B7" s="9" t="s">
        <v>163</v>
      </c>
      <c r="C7" s="93">
        <v>4237</v>
      </c>
      <c r="D7" s="93">
        <v>21730</v>
      </c>
      <c r="E7" s="10">
        <v>16.3</v>
      </c>
      <c r="F7" s="10">
        <v>83.7</v>
      </c>
      <c r="G7" s="2"/>
      <c r="H7" s="2"/>
      <c r="I7" s="2"/>
      <c r="J7" s="2"/>
      <c r="K7" s="2"/>
      <c r="L7" s="2"/>
    </row>
    <row r="8" spans="1:12" ht="16.149999999999999">
      <c r="A8">
        <v>4</v>
      </c>
      <c r="B8" s="9" t="s">
        <v>164</v>
      </c>
      <c r="C8" s="9">
        <v>56</v>
      </c>
      <c r="D8" s="9">
        <v>193</v>
      </c>
      <c r="E8" s="10">
        <v>22.5</v>
      </c>
      <c r="F8" s="10">
        <v>77.5</v>
      </c>
      <c r="G8" s="2"/>
      <c r="H8" s="2"/>
      <c r="I8" s="2"/>
      <c r="J8" s="2"/>
      <c r="K8" s="2"/>
      <c r="L8" s="2"/>
    </row>
    <row r="9" spans="1:12" ht="16.149999999999999">
      <c r="A9">
        <v>5</v>
      </c>
      <c r="B9" s="9" t="s">
        <v>165</v>
      </c>
      <c r="C9" s="9">
        <v>44</v>
      </c>
      <c r="D9" s="9">
        <v>217</v>
      </c>
      <c r="E9" s="10">
        <v>16.899999999999999</v>
      </c>
      <c r="F9" s="10">
        <v>83.1</v>
      </c>
      <c r="G9" s="2"/>
      <c r="H9" s="2"/>
      <c r="I9" s="2"/>
      <c r="J9" s="2"/>
      <c r="K9" s="2"/>
      <c r="L9" s="2"/>
    </row>
    <row r="10" spans="1:12" ht="16.149999999999999">
      <c r="A10">
        <v>6</v>
      </c>
      <c r="B10" s="9" t="s">
        <v>166</v>
      </c>
      <c r="C10" s="9">
        <v>52</v>
      </c>
      <c r="D10" s="9">
        <v>314</v>
      </c>
      <c r="E10" s="10">
        <v>14.2</v>
      </c>
      <c r="F10" s="10">
        <v>85.8</v>
      </c>
      <c r="G10" s="2"/>
      <c r="H10" s="2"/>
      <c r="I10" s="2"/>
      <c r="J10" s="2"/>
      <c r="K10" s="2"/>
      <c r="L10" s="2"/>
    </row>
    <row r="11" spans="1:12">
      <c r="B11" s="5" t="s">
        <v>140</v>
      </c>
    </row>
    <row r="12" spans="1:12" ht="15">
      <c r="B12" s="5" t="s">
        <v>141</v>
      </c>
    </row>
    <row r="13" spans="1:12" ht="43.5" customHeight="1">
      <c r="B13" s="289" t="s">
        <v>158</v>
      </c>
      <c r="C13" s="289"/>
      <c r="D13" s="289"/>
      <c r="E13" s="289"/>
      <c r="F13" s="289"/>
    </row>
    <row r="14" spans="1:12" ht="15"/>
    <row r="16" spans="1:12">
      <c r="C16" s="161"/>
      <c r="D16" s="161"/>
    </row>
  </sheetData>
  <mergeCells count="5">
    <mergeCell ref="B2:B3"/>
    <mergeCell ref="C2:D2"/>
    <mergeCell ref="E2:F2"/>
    <mergeCell ref="B1:F1"/>
    <mergeCell ref="B13:F13"/>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E5A18-4B2A-4461-ADA4-5EE4C7125D1C}">
  <dimension ref="A1:E18"/>
  <sheetViews>
    <sheetView workbookViewId="0">
      <selection activeCell="A15" sqref="A15:E15"/>
    </sheetView>
  </sheetViews>
  <sheetFormatPr defaultRowHeight="14.45"/>
  <cols>
    <col min="1" max="1" width="23.42578125" customWidth="1"/>
    <col min="2" max="5" width="15.140625" customWidth="1"/>
  </cols>
  <sheetData>
    <row r="1" spans="1:5" ht="45.6" customHeight="1">
      <c r="A1" s="302" t="s">
        <v>259</v>
      </c>
      <c r="B1" s="302"/>
      <c r="C1" s="302"/>
      <c r="D1" s="302"/>
      <c r="E1" s="302"/>
    </row>
    <row r="2" spans="1:5" ht="16.149999999999999">
      <c r="A2" s="298" t="s">
        <v>169</v>
      </c>
      <c r="B2" s="310" t="s">
        <v>135</v>
      </c>
      <c r="C2" s="285"/>
      <c r="D2" s="310" t="s">
        <v>136</v>
      </c>
      <c r="E2" s="285"/>
    </row>
    <row r="3" spans="1:5" ht="16.149999999999999">
      <c r="A3" s="299"/>
      <c r="B3" s="52" t="s">
        <v>137</v>
      </c>
      <c r="C3" s="52" t="s">
        <v>138</v>
      </c>
      <c r="D3" s="52" t="s">
        <v>137</v>
      </c>
      <c r="E3" s="52" t="s">
        <v>138</v>
      </c>
    </row>
    <row r="4" spans="1:5" s="118" customFormat="1" ht="16.149999999999999">
      <c r="A4" s="109" t="s">
        <v>145</v>
      </c>
      <c r="B4" s="106">
        <v>12349</v>
      </c>
      <c r="C4" s="106">
        <v>56579</v>
      </c>
      <c r="D4" s="117">
        <v>17.899999999999999</v>
      </c>
      <c r="E4" s="117">
        <v>82.1</v>
      </c>
    </row>
    <row r="5" spans="1:5" s="118" customFormat="1" ht="16.149999999999999">
      <c r="A5" s="22" t="s">
        <v>260</v>
      </c>
      <c r="B5" s="59">
        <v>17</v>
      </c>
      <c r="C5" s="59">
        <v>72</v>
      </c>
      <c r="D5" s="60">
        <v>19.101123595505616</v>
      </c>
      <c r="E5" s="60">
        <v>80.898876404494374</v>
      </c>
    </row>
    <row r="6" spans="1:5" ht="16.149999999999999">
      <c r="A6" s="16" t="s">
        <v>171</v>
      </c>
      <c r="B6" s="157">
        <v>182</v>
      </c>
      <c r="C6" s="157">
        <v>625</v>
      </c>
      <c r="D6" s="4">
        <v>22.552664188351919</v>
      </c>
      <c r="E6" s="4">
        <v>77.447335811648074</v>
      </c>
    </row>
    <row r="7" spans="1:5" ht="16.149999999999999">
      <c r="A7" s="16" t="s">
        <v>172</v>
      </c>
      <c r="B7" s="72">
        <v>451</v>
      </c>
      <c r="C7" s="59">
        <v>2091</v>
      </c>
      <c r="D7" s="72">
        <v>17.7</v>
      </c>
      <c r="E7" s="72">
        <v>82.3</v>
      </c>
    </row>
    <row r="8" spans="1:5" ht="16.149999999999999">
      <c r="A8" s="16" t="s">
        <v>173</v>
      </c>
      <c r="B8" s="59">
        <v>2642</v>
      </c>
      <c r="C8" s="59">
        <v>12183</v>
      </c>
      <c r="D8" s="72">
        <v>17.8</v>
      </c>
      <c r="E8" s="72">
        <v>82.2</v>
      </c>
    </row>
    <row r="9" spans="1:5" ht="16.149999999999999">
      <c r="A9" s="16" t="s">
        <v>174</v>
      </c>
      <c r="B9" s="59">
        <v>4486</v>
      </c>
      <c r="C9" s="59">
        <v>20102</v>
      </c>
      <c r="D9" s="72">
        <v>18.2</v>
      </c>
      <c r="E9" s="72">
        <v>81.8</v>
      </c>
    </row>
    <row r="10" spans="1:5" ht="16.149999999999999">
      <c r="A10" s="16" t="s">
        <v>175</v>
      </c>
      <c r="B10" s="59">
        <v>3216</v>
      </c>
      <c r="C10" s="59">
        <v>14458</v>
      </c>
      <c r="D10" s="72">
        <v>18.2</v>
      </c>
      <c r="E10" s="72">
        <v>81.8</v>
      </c>
    </row>
    <row r="11" spans="1:5" ht="16.149999999999999">
      <c r="A11" s="16" t="s">
        <v>176</v>
      </c>
      <c r="B11" s="59">
        <v>1147</v>
      </c>
      <c r="C11" s="59">
        <v>5957</v>
      </c>
      <c r="D11" s="72">
        <v>16.100000000000001</v>
      </c>
      <c r="E11" s="72">
        <v>83.9</v>
      </c>
    </row>
    <row r="12" spans="1:5" ht="16.149999999999999">
      <c r="A12" s="16" t="s">
        <v>177</v>
      </c>
      <c r="B12" s="72">
        <v>208</v>
      </c>
      <c r="C12" s="59">
        <v>1091</v>
      </c>
      <c r="D12" s="60">
        <v>16</v>
      </c>
      <c r="E12" s="60">
        <v>84</v>
      </c>
    </row>
    <row r="13" spans="1:5">
      <c r="A13" s="5" t="s">
        <v>140</v>
      </c>
    </row>
    <row r="14" spans="1:5" ht="15">
      <c r="A14" s="5" t="s">
        <v>141</v>
      </c>
    </row>
    <row r="15" spans="1:5" ht="39" customHeight="1">
      <c r="A15" s="289" t="s">
        <v>158</v>
      </c>
      <c r="B15" s="289"/>
      <c r="C15" s="289"/>
      <c r="D15" s="289"/>
      <c r="E15" s="289"/>
    </row>
    <row r="16" spans="1:5" ht="15"/>
    <row r="18" spans="2:3">
      <c r="B18" s="161"/>
      <c r="C18" s="161"/>
    </row>
  </sheetData>
  <mergeCells count="5">
    <mergeCell ref="A2:A3"/>
    <mergeCell ref="B2:C2"/>
    <mergeCell ref="D2:E2"/>
    <mergeCell ref="A1:E1"/>
    <mergeCell ref="A15:E15"/>
  </mergeCells>
  <pageMargins left="0.511811024" right="0.511811024" top="0.78740157499999996" bottom="0.78740157499999996" header="0.31496062000000002" footer="0.3149606200000000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C18D1-4322-44D6-8151-791D8B452667}">
  <dimension ref="A1:E16"/>
  <sheetViews>
    <sheetView workbookViewId="0">
      <selection activeCell="A15" sqref="A15:E15"/>
    </sheetView>
  </sheetViews>
  <sheetFormatPr defaultRowHeight="14.45"/>
  <cols>
    <col min="1" max="1" width="39.28515625" customWidth="1"/>
    <col min="2" max="5" width="14.7109375" customWidth="1"/>
  </cols>
  <sheetData>
    <row r="1" spans="1:5" ht="36" customHeight="1">
      <c r="A1" s="302" t="s">
        <v>261</v>
      </c>
      <c r="B1" s="302"/>
      <c r="C1" s="302"/>
      <c r="D1" s="302"/>
      <c r="E1" s="302"/>
    </row>
    <row r="2" spans="1:5" ht="16.149999999999999">
      <c r="A2" s="298" t="s">
        <v>181</v>
      </c>
      <c r="B2" s="300" t="s">
        <v>135</v>
      </c>
      <c r="C2" s="301"/>
      <c r="D2" s="300" t="s">
        <v>136</v>
      </c>
      <c r="E2" s="301"/>
    </row>
    <row r="3" spans="1:5" ht="16.149999999999999">
      <c r="A3" s="299"/>
      <c r="B3" s="19" t="s">
        <v>137</v>
      </c>
      <c r="C3" s="19" t="s">
        <v>138</v>
      </c>
      <c r="D3" s="19" t="s">
        <v>137</v>
      </c>
      <c r="E3" s="19" t="s">
        <v>138</v>
      </c>
    </row>
    <row r="4" spans="1:5" s="118" customFormat="1" ht="16.149999999999999">
      <c r="A4" s="121" t="s">
        <v>145</v>
      </c>
      <c r="B4" s="119">
        <v>12349</v>
      </c>
      <c r="C4" s="119">
        <v>56579</v>
      </c>
      <c r="D4" s="120">
        <v>17.899999999999999</v>
      </c>
      <c r="E4" s="242">
        <v>82.1</v>
      </c>
    </row>
    <row r="5" spans="1:5" ht="16.149999999999999">
      <c r="A5" s="53" t="s">
        <v>262</v>
      </c>
      <c r="B5" s="93">
        <v>0</v>
      </c>
      <c r="C5" s="93">
        <v>0</v>
      </c>
      <c r="D5" s="10">
        <v>0</v>
      </c>
      <c r="E5" s="50">
        <v>0</v>
      </c>
    </row>
    <row r="6" spans="1:5" ht="16.149999999999999">
      <c r="A6" s="9" t="s">
        <v>183</v>
      </c>
      <c r="B6" s="93">
        <v>60</v>
      </c>
      <c r="C6" s="93">
        <v>656</v>
      </c>
      <c r="D6" s="10">
        <v>8.4</v>
      </c>
      <c r="E6" s="10">
        <v>91.6</v>
      </c>
    </row>
    <row r="7" spans="1:5" ht="16.149999999999999">
      <c r="A7" s="9" t="s">
        <v>184</v>
      </c>
      <c r="B7" s="93">
        <v>271</v>
      </c>
      <c r="C7" s="93">
        <v>5306</v>
      </c>
      <c r="D7" s="10">
        <v>4.9000000000000004</v>
      </c>
      <c r="E7" s="10">
        <v>95.1</v>
      </c>
    </row>
    <row r="8" spans="1:5" ht="16.149999999999999">
      <c r="A8" s="9" t="s">
        <v>185</v>
      </c>
      <c r="B8" s="93">
        <v>440</v>
      </c>
      <c r="C8" s="93">
        <v>5907</v>
      </c>
      <c r="D8" s="10">
        <v>6.9</v>
      </c>
      <c r="E8" s="10">
        <v>93.1</v>
      </c>
    </row>
    <row r="9" spans="1:5" ht="16.149999999999999">
      <c r="A9" s="9" t="s">
        <v>186</v>
      </c>
      <c r="B9" s="93">
        <v>148</v>
      </c>
      <c r="C9" s="93">
        <v>1961</v>
      </c>
      <c r="D9" s="10">
        <v>7</v>
      </c>
      <c r="E9" s="10">
        <v>93</v>
      </c>
    </row>
    <row r="10" spans="1:5" ht="16.149999999999999">
      <c r="A10" s="9" t="s">
        <v>187</v>
      </c>
      <c r="B10" s="93">
        <v>3386</v>
      </c>
      <c r="C10" s="93">
        <v>21754</v>
      </c>
      <c r="D10" s="10">
        <v>13.5</v>
      </c>
      <c r="E10" s="10">
        <v>86.5</v>
      </c>
    </row>
    <row r="11" spans="1:5" ht="16.149999999999999">
      <c r="A11" s="9" t="s">
        <v>188</v>
      </c>
      <c r="B11" s="93">
        <v>505</v>
      </c>
      <c r="C11" s="93">
        <v>2174</v>
      </c>
      <c r="D11" s="10">
        <v>18.899999999999999</v>
      </c>
      <c r="E11" s="10">
        <v>81.099999999999994</v>
      </c>
    </row>
    <row r="12" spans="1:5" ht="16.149999999999999">
      <c r="A12" s="9" t="s">
        <v>189</v>
      </c>
      <c r="B12" s="93">
        <v>7539</v>
      </c>
      <c r="C12" s="93">
        <v>18821</v>
      </c>
      <c r="D12" s="10">
        <v>28.6</v>
      </c>
      <c r="E12" s="10">
        <v>71.400000000000006</v>
      </c>
    </row>
    <row r="13" spans="1:5">
      <c r="A13" s="5" t="s">
        <v>140</v>
      </c>
    </row>
    <row r="14" spans="1:5" ht="15">
      <c r="A14" s="5" t="s">
        <v>141</v>
      </c>
    </row>
    <row r="15" spans="1:5" ht="34.5" customHeight="1">
      <c r="A15" s="289" t="s">
        <v>158</v>
      </c>
      <c r="B15" s="289"/>
      <c r="C15" s="289"/>
      <c r="D15" s="289"/>
      <c r="E15" s="289"/>
    </row>
    <row r="16" spans="1:5" ht="15"/>
  </sheetData>
  <mergeCells count="5">
    <mergeCell ref="A2:A3"/>
    <mergeCell ref="B2:C2"/>
    <mergeCell ref="D2:E2"/>
    <mergeCell ref="A1:E1"/>
    <mergeCell ref="A15:E15"/>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EEF67-AAE1-4AE8-9696-B48927541B6B}">
  <dimension ref="A1:E8"/>
  <sheetViews>
    <sheetView workbookViewId="0">
      <selection activeCell="D12" sqref="D12"/>
    </sheetView>
  </sheetViews>
  <sheetFormatPr defaultColWidth="8.85546875" defaultRowHeight="13.9"/>
  <cols>
    <col min="1" max="1" width="25" style="8" customWidth="1"/>
    <col min="2" max="3" width="20" style="8" customWidth="1"/>
    <col min="4" max="5" width="14.5703125" style="8" customWidth="1"/>
    <col min="6" max="16384" width="8.85546875" style="8"/>
  </cols>
  <sheetData>
    <row r="1" spans="1:5" ht="44.25" customHeight="1">
      <c r="A1" s="280" t="s">
        <v>133</v>
      </c>
      <c r="B1" s="281"/>
      <c r="C1" s="281"/>
      <c r="D1" s="281"/>
      <c r="E1" s="281"/>
    </row>
    <row r="2" spans="1:5" ht="15" customHeight="1">
      <c r="A2" s="282" t="s">
        <v>134</v>
      </c>
      <c r="B2" s="284" t="s">
        <v>135</v>
      </c>
      <c r="C2" s="285"/>
      <c r="D2" s="284" t="s">
        <v>136</v>
      </c>
      <c r="E2" s="285"/>
    </row>
    <row r="3" spans="1:5" ht="16.149999999999999">
      <c r="A3" s="283"/>
      <c r="B3" s="54" t="s">
        <v>137</v>
      </c>
      <c r="C3" s="54" t="s">
        <v>138</v>
      </c>
      <c r="D3" s="54" t="s">
        <v>139</v>
      </c>
      <c r="E3" s="54" t="s">
        <v>138</v>
      </c>
    </row>
    <row r="4" spans="1:5" ht="16.149999999999999">
      <c r="A4" s="235">
        <v>155883911</v>
      </c>
      <c r="B4" s="236">
        <v>81806914</v>
      </c>
      <c r="C4" s="236">
        <v>74076997</v>
      </c>
      <c r="D4" s="237">
        <v>52.5</v>
      </c>
      <c r="E4" s="237">
        <v>47.5</v>
      </c>
    </row>
    <row r="5" spans="1:5" ht="16.149999999999999">
      <c r="A5" s="12" t="s">
        <v>140</v>
      </c>
      <c r="B5" s="12"/>
      <c r="C5" s="17"/>
      <c r="D5" s="17"/>
      <c r="E5" s="17"/>
    </row>
    <row r="6" spans="1:5" ht="16.149999999999999">
      <c r="A6" s="12" t="s">
        <v>141</v>
      </c>
      <c r="B6" s="12"/>
      <c r="C6" s="12"/>
      <c r="D6" s="12"/>
      <c r="E6" s="17"/>
    </row>
    <row r="7" spans="1:5">
      <c r="A7" s="27" t="s">
        <v>142</v>
      </c>
    </row>
    <row r="8" spans="1:5">
      <c r="A8" s="99"/>
    </row>
  </sheetData>
  <mergeCells count="4">
    <mergeCell ref="A1:E1"/>
    <mergeCell ref="A2:A3"/>
    <mergeCell ref="B2:C2"/>
    <mergeCell ref="D2:E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3FF93-EA9A-4C7E-8808-29D3D58E749A}">
  <dimension ref="A1:N228"/>
  <sheetViews>
    <sheetView topLeftCell="A13" workbookViewId="0">
      <selection activeCell="A36" sqref="A36:E36"/>
    </sheetView>
  </sheetViews>
  <sheetFormatPr defaultColWidth="8.85546875" defaultRowHeight="13.9"/>
  <cols>
    <col min="1" max="5" width="20.7109375" style="8" customWidth="1"/>
    <col min="6" max="16384" width="8.85546875" style="8"/>
  </cols>
  <sheetData>
    <row r="1" spans="1:5" ht="37.15" customHeight="1">
      <c r="A1" s="309" t="s">
        <v>263</v>
      </c>
      <c r="B1" s="309"/>
      <c r="C1" s="309"/>
      <c r="D1" s="309"/>
      <c r="E1" s="309"/>
    </row>
    <row r="2" spans="1:5" ht="16.149999999999999">
      <c r="A2" s="292" t="s">
        <v>191</v>
      </c>
      <c r="B2" s="310" t="s">
        <v>135</v>
      </c>
      <c r="C2" s="285"/>
      <c r="D2" s="310" t="s">
        <v>136</v>
      </c>
      <c r="E2" s="285"/>
    </row>
    <row r="3" spans="1:5" ht="16.149999999999999">
      <c r="A3" s="282"/>
      <c r="B3" s="52" t="s">
        <v>137</v>
      </c>
      <c r="C3" s="52" t="s">
        <v>138</v>
      </c>
      <c r="D3" s="52" t="s">
        <v>137</v>
      </c>
      <c r="E3" s="52" t="s">
        <v>138</v>
      </c>
    </row>
    <row r="4" spans="1:5" s="105" customFormat="1" ht="16.149999999999999">
      <c r="A4" s="115" t="s">
        <v>145</v>
      </c>
      <c r="B4" s="106">
        <v>12349</v>
      </c>
      <c r="C4" s="106">
        <v>56579</v>
      </c>
      <c r="D4" s="117">
        <v>17.899999999999999</v>
      </c>
      <c r="E4" s="117">
        <v>82.1</v>
      </c>
    </row>
    <row r="5" spans="1:5" ht="16.149999999999999">
      <c r="A5" s="69" t="s">
        <v>192</v>
      </c>
      <c r="B5" s="59">
        <v>40</v>
      </c>
      <c r="C5" s="59">
        <v>276</v>
      </c>
      <c r="D5" s="72">
        <v>12.7</v>
      </c>
      <c r="E5" s="72">
        <v>87.3</v>
      </c>
    </row>
    <row r="6" spans="1:5" ht="16.149999999999999">
      <c r="A6" s="69" t="s">
        <v>193</v>
      </c>
      <c r="B6" s="59">
        <v>291</v>
      </c>
      <c r="C6" s="59">
        <v>1482</v>
      </c>
      <c r="D6" s="72">
        <v>16.399999999999999</v>
      </c>
      <c r="E6" s="72">
        <v>83.6</v>
      </c>
    </row>
    <row r="7" spans="1:5" ht="16.149999999999999">
      <c r="A7" s="69" t="s">
        <v>194</v>
      </c>
      <c r="B7" s="59">
        <v>87</v>
      </c>
      <c r="C7" s="59">
        <v>407</v>
      </c>
      <c r="D7" s="72">
        <v>17.600000000000001</v>
      </c>
      <c r="E7" s="72">
        <v>82.4</v>
      </c>
    </row>
    <row r="8" spans="1:5" ht="16.149999999999999">
      <c r="A8" s="69" t="s">
        <v>195</v>
      </c>
      <c r="B8" s="59">
        <v>46</v>
      </c>
      <c r="C8" s="59">
        <v>217</v>
      </c>
      <c r="D8" s="72">
        <v>17.5</v>
      </c>
      <c r="E8" s="72">
        <v>82.5</v>
      </c>
    </row>
    <row r="9" spans="1:5" ht="16.149999999999999">
      <c r="A9" s="69" t="s">
        <v>196</v>
      </c>
      <c r="B9" s="59">
        <v>1796</v>
      </c>
      <c r="C9" s="59">
        <v>7905</v>
      </c>
      <c r="D9" s="72">
        <v>18.5</v>
      </c>
      <c r="E9" s="72">
        <v>81.5</v>
      </c>
    </row>
    <row r="10" spans="1:5" ht="16.149999999999999">
      <c r="A10" s="69" t="s">
        <v>197</v>
      </c>
      <c r="B10" s="59">
        <v>50</v>
      </c>
      <c r="C10" s="59">
        <v>349</v>
      </c>
      <c r="D10" s="72">
        <v>12.5</v>
      </c>
      <c r="E10" s="72">
        <v>87.5</v>
      </c>
    </row>
    <row r="11" spans="1:5" ht="16.149999999999999">
      <c r="A11" s="69" t="s">
        <v>198</v>
      </c>
      <c r="B11" s="59">
        <v>61</v>
      </c>
      <c r="C11" s="59">
        <v>257</v>
      </c>
      <c r="D11" s="72">
        <v>19.2</v>
      </c>
      <c r="E11" s="72">
        <v>80.8</v>
      </c>
    </row>
    <row r="12" spans="1:5" ht="16.149999999999999">
      <c r="A12" s="69" t="s">
        <v>199</v>
      </c>
      <c r="B12" s="59">
        <v>59</v>
      </c>
      <c r="C12" s="59">
        <v>317</v>
      </c>
      <c r="D12" s="72">
        <v>15.7</v>
      </c>
      <c r="E12" s="72">
        <v>84.3</v>
      </c>
    </row>
    <row r="13" spans="1:5" ht="16.149999999999999">
      <c r="A13" s="69" t="s">
        <v>200</v>
      </c>
      <c r="B13" s="59">
        <v>0</v>
      </c>
      <c r="C13" s="59">
        <v>0</v>
      </c>
      <c r="D13" s="74" t="s">
        <v>264</v>
      </c>
      <c r="E13" s="74" t="s">
        <v>264</v>
      </c>
    </row>
    <row r="14" spans="1:5" ht="16.149999999999999">
      <c r="A14" s="69" t="s">
        <v>201</v>
      </c>
      <c r="B14" s="59">
        <v>0</v>
      </c>
      <c r="C14" s="59">
        <v>0</v>
      </c>
      <c r="D14" s="74" t="s">
        <v>264</v>
      </c>
      <c r="E14" s="74" t="s">
        <v>264</v>
      </c>
    </row>
    <row r="15" spans="1:5" ht="16.149999999999999">
      <c r="A15" s="69" t="s">
        <v>202</v>
      </c>
      <c r="B15" s="59">
        <v>496</v>
      </c>
      <c r="C15" s="59">
        <v>2329</v>
      </c>
      <c r="D15" s="72">
        <v>17.600000000000001</v>
      </c>
      <c r="E15" s="72">
        <v>82.4</v>
      </c>
    </row>
    <row r="16" spans="1:5" ht="16.149999999999999">
      <c r="A16" s="69" t="s">
        <v>203</v>
      </c>
      <c r="B16" s="59">
        <v>1003</v>
      </c>
      <c r="C16" s="59">
        <v>4963</v>
      </c>
      <c r="D16" s="72">
        <v>16.8</v>
      </c>
      <c r="E16" s="72">
        <v>83.2</v>
      </c>
    </row>
    <row r="17" spans="1:5" ht="16.149999999999999">
      <c r="A17" s="69" t="s">
        <v>204</v>
      </c>
      <c r="B17" s="59">
        <v>25</v>
      </c>
      <c r="C17" s="59">
        <v>88</v>
      </c>
      <c r="D17" s="72">
        <v>22.1</v>
      </c>
      <c r="E17" s="72">
        <v>77.900000000000006</v>
      </c>
    </row>
    <row r="18" spans="1:5" ht="16.149999999999999">
      <c r="A18" s="69" t="s">
        <v>205</v>
      </c>
      <c r="B18" s="59">
        <v>432</v>
      </c>
      <c r="C18" s="59">
        <v>2245</v>
      </c>
      <c r="D18" s="72">
        <v>16.100000000000001</v>
      </c>
      <c r="E18" s="72">
        <v>83.9</v>
      </c>
    </row>
    <row r="19" spans="1:5" ht="16.149999999999999">
      <c r="A19" s="69" t="s">
        <v>206</v>
      </c>
      <c r="B19" s="59">
        <v>1509</v>
      </c>
      <c r="C19" s="59">
        <v>6808</v>
      </c>
      <c r="D19" s="72">
        <v>18.100000000000001</v>
      </c>
      <c r="E19" s="72">
        <v>81.900000000000006</v>
      </c>
    </row>
    <row r="20" spans="1:5" ht="16.149999999999999">
      <c r="A20" s="69" t="s">
        <v>207</v>
      </c>
      <c r="B20" s="59">
        <v>246</v>
      </c>
      <c r="C20" s="59">
        <v>1361</v>
      </c>
      <c r="D20" s="72">
        <v>15.3</v>
      </c>
      <c r="E20" s="72">
        <v>84.7</v>
      </c>
    </row>
    <row r="21" spans="1:5" ht="16.149999999999999">
      <c r="A21" s="69" t="s">
        <v>208</v>
      </c>
      <c r="B21" s="59">
        <v>14</v>
      </c>
      <c r="C21" s="59">
        <v>92</v>
      </c>
      <c r="D21" s="72">
        <v>13.2</v>
      </c>
      <c r="E21" s="72">
        <v>86.8</v>
      </c>
    </row>
    <row r="22" spans="1:5" ht="16.149999999999999">
      <c r="A22" s="69" t="s">
        <v>209</v>
      </c>
      <c r="B22" s="59">
        <v>797</v>
      </c>
      <c r="C22" s="59">
        <v>3430</v>
      </c>
      <c r="D22" s="72">
        <v>18.899999999999999</v>
      </c>
      <c r="E22" s="72">
        <v>81.099999999999994</v>
      </c>
    </row>
    <row r="23" spans="1:5" ht="16.149999999999999">
      <c r="A23" s="69" t="s">
        <v>210</v>
      </c>
      <c r="B23" s="59">
        <v>1366</v>
      </c>
      <c r="C23" s="59">
        <v>6696</v>
      </c>
      <c r="D23" s="72">
        <v>16.899999999999999</v>
      </c>
      <c r="E23" s="72">
        <v>83.1</v>
      </c>
    </row>
    <row r="24" spans="1:5" ht="16.149999999999999">
      <c r="A24" s="69" t="s">
        <v>211</v>
      </c>
      <c r="B24" s="59">
        <v>600</v>
      </c>
      <c r="C24" s="59">
        <v>2936</v>
      </c>
      <c r="D24" s="60">
        <v>17</v>
      </c>
      <c r="E24" s="60">
        <v>83</v>
      </c>
    </row>
    <row r="25" spans="1:5" ht="16.149999999999999">
      <c r="A25" s="69" t="s">
        <v>212</v>
      </c>
      <c r="B25" s="59">
        <v>38</v>
      </c>
      <c r="C25" s="59">
        <v>42</v>
      </c>
      <c r="D25" s="72">
        <v>47.5</v>
      </c>
      <c r="E25" s="72">
        <v>52.5</v>
      </c>
    </row>
    <row r="26" spans="1:5" ht="16.149999999999999">
      <c r="A26" s="69" t="s">
        <v>213</v>
      </c>
      <c r="B26" s="59">
        <v>0</v>
      </c>
      <c r="C26" s="59">
        <v>0</v>
      </c>
      <c r="D26" s="74" t="s">
        <v>264</v>
      </c>
      <c r="E26" s="74" t="s">
        <v>264</v>
      </c>
    </row>
    <row r="27" spans="1:5" ht="16.149999999999999">
      <c r="A27" s="69" t="s">
        <v>214</v>
      </c>
      <c r="B27" s="59">
        <v>869</v>
      </c>
      <c r="C27" s="59">
        <v>2765</v>
      </c>
      <c r="D27" s="72">
        <v>23.9</v>
      </c>
      <c r="E27" s="72">
        <v>76.099999999999994</v>
      </c>
    </row>
    <row r="28" spans="1:5" ht="16.149999999999999">
      <c r="A28" s="69" t="s">
        <v>215</v>
      </c>
      <c r="B28" s="59">
        <v>104</v>
      </c>
      <c r="C28" s="59">
        <v>424</v>
      </c>
      <c r="D28" s="72">
        <v>19.7</v>
      </c>
      <c r="E28" s="72">
        <v>80.3</v>
      </c>
    </row>
    <row r="29" spans="1:5" ht="16.149999999999999">
      <c r="A29" s="69" t="s">
        <v>216</v>
      </c>
      <c r="B29" s="59">
        <v>28</v>
      </c>
      <c r="C29" s="59">
        <v>161</v>
      </c>
      <c r="D29" s="72">
        <v>14.8</v>
      </c>
      <c r="E29" s="72">
        <v>85.2</v>
      </c>
    </row>
    <row r="30" spans="1:5" ht="16.149999999999999">
      <c r="A30" s="69" t="s">
        <v>217</v>
      </c>
      <c r="B30" s="59">
        <v>939</v>
      </c>
      <c r="C30" s="59">
        <v>4545</v>
      </c>
      <c r="D30" s="72">
        <v>17.100000000000001</v>
      </c>
      <c r="E30" s="72">
        <v>82.9</v>
      </c>
    </row>
    <row r="31" spans="1:5" ht="16.149999999999999">
      <c r="A31" s="69" t="s">
        <v>218</v>
      </c>
      <c r="B31" s="59">
        <v>238</v>
      </c>
      <c r="C31" s="59">
        <v>1170</v>
      </c>
      <c r="D31" s="72">
        <v>16.899999999999999</v>
      </c>
      <c r="E31" s="72">
        <v>83.1</v>
      </c>
    </row>
    <row r="32" spans="1:5" ht="16.149999999999999">
      <c r="A32" s="69" t="s">
        <v>219</v>
      </c>
      <c r="B32" s="59">
        <v>1215</v>
      </c>
      <c r="C32" s="59">
        <v>5314</v>
      </c>
      <c r="D32" s="72">
        <v>18.600000000000001</v>
      </c>
      <c r="E32" s="72">
        <v>81.400000000000006</v>
      </c>
    </row>
    <row r="33" spans="1:5" ht="16.149999999999999">
      <c r="A33" s="69" t="s">
        <v>220</v>
      </c>
      <c r="B33" s="59">
        <v>0</v>
      </c>
      <c r="C33" s="59">
        <v>0</v>
      </c>
      <c r="D33" s="74" t="s">
        <v>264</v>
      </c>
      <c r="E33" s="74" t="s">
        <v>264</v>
      </c>
    </row>
    <row r="34" spans="1:5">
      <c r="A34" s="5" t="s">
        <v>140</v>
      </c>
    </row>
    <row r="35" spans="1:5" ht="14.25">
      <c r="A35" s="5" t="s">
        <v>141</v>
      </c>
    </row>
    <row r="36" spans="1:5" ht="28.5" customHeight="1">
      <c r="A36" s="289" t="s">
        <v>158</v>
      </c>
      <c r="B36" s="289"/>
      <c r="C36" s="289"/>
      <c r="D36" s="289"/>
      <c r="E36" s="289"/>
    </row>
    <row r="37" spans="1:5" ht="14.25"/>
    <row r="153" spans="1:14">
      <c r="A153" s="8" t="s">
        <v>265</v>
      </c>
      <c r="B153" s="8" t="s">
        <v>266</v>
      </c>
      <c r="C153" s="8" t="s">
        <v>267</v>
      </c>
      <c r="D153" s="8" t="s">
        <v>268</v>
      </c>
    </row>
    <row r="154" spans="1:14">
      <c r="A154" s="8" t="s">
        <v>269</v>
      </c>
      <c r="B154" s="8" t="s">
        <v>192</v>
      </c>
      <c r="C154" s="8">
        <v>3</v>
      </c>
      <c r="D154" s="73">
        <v>45293.771608796298</v>
      </c>
      <c r="J154" s="8" t="s">
        <v>270</v>
      </c>
    </row>
    <row r="155" spans="1:14">
      <c r="A155" s="8" t="s">
        <v>269</v>
      </c>
      <c r="B155" s="8" t="s">
        <v>193</v>
      </c>
      <c r="C155" s="8">
        <v>3</v>
      </c>
      <c r="D155" s="73">
        <v>45293.771608796298</v>
      </c>
      <c r="M155" s="8" t="s">
        <v>271</v>
      </c>
    </row>
    <row r="156" spans="1:14">
      <c r="A156" s="8" t="s">
        <v>269</v>
      </c>
      <c r="B156" s="8" t="s">
        <v>194</v>
      </c>
      <c r="C156" s="8">
        <v>7</v>
      </c>
      <c r="D156" s="73">
        <v>45293.771608796298</v>
      </c>
      <c r="K156" s="8" t="s">
        <v>137</v>
      </c>
      <c r="L156" s="8" t="s">
        <v>138</v>
      </c>
      <c r="M156" s="8" t="s">
        <v>137</v>
      </c>
      <c r="N156" s="8" t="s">
        <v>138</v>
      </c>
    </row>
    <row r="157" spans="1:14">
      <c r="A157" s="8" t="s">
        <v>269</v>
      </c>
      <c r="B157" s="8" t="s">
        <v>195</v>
      </c>
      <c r="C157" s="8">
        <v>1</v>
      </c>
      <c r="D157" s="73">
        <v>45293.771608796298</v>
      </c>
      <c r="J157" s="8" t="s">
        <v>192</v>
      </c>
      <c r="K157" s="8">
        <v>3</v>
      </c>
      <c r="L157" s="8">
        <v>2</v>
      </c>
      <c r="M157" s="8">
        <f>K157/(K157+L157)*100</f>
        <v>60</v>
      </c>
      <c r="N157" s="8">
        <f>L157/(L157+K157)*100</f>
        <v>40</v>
      </c>
    </row>
    <row r="158" spans="1:14">
      <c r="A158" s="8" t="s">
        <v>269</v>
      </c>
      <c r="B158" s="8" t="s">
        <v>196</v>
      </c>
      <c r="C158" s="8">
        <v>22</v>
      </c>
      <c r="D158" s="73">
        <v>45293.771608796298</v>
      </c>
      <c r="J158" s="8" t="s">
        <v>193</v>
      </c>
      <c r="K158" s="8">
        <v>3</v>
      </c>
      <c r="L158" s="8">
        <v>19</v>
      </c>
      <c r="M158" s="8">
        <f t="shared" ref="M158:M187" si="0">K158/(K158+L158)*100</f>
        <v>13.636363636363635</v>
      </c>
      <c r="N158" s="8">
        <f t="shared" ref="N158:N187" si="1">L158/(L158+K158)*100</f>
        <v>86.36363636363636</v>
      </c>
    </row>
    <row r="159" spans="1:14">
      <c r="A159" s="8" t="s">
        <v>269</v>
      </c>
      <c r="B159" s="8" t="s">
        <v>198</v>
      </c>
      <c r="C159" s="8">
        <v>1</v>
      </c>
      <c r="D159" s="73">
        <v>45293.771608796298</v>
      </c>
      <c r="J159" s="8" t="s">
        <v>194</v>
      </c>
      <c r="K159" s="8">
        <v>7</v>
      </c>
      <c r="L159" s="8">
        <v>17</v>
      </c>
      <c r="M159" s="8">
        <f t="shared" si="0"/>
        <v>29.166666666666668</v>
      </c>
      <c r="N159" s="8">
        <f t="shared" si="1"/>
        <v>70.833333333333343</v>
      </c>
    </row>
    <row r="160" spans="1:14">
      <c r="A160" s="8" t="s">
        <v>269</v>
      </c>
      <c r="B160" s="8" t="s">
        <v>272</v>
      </c>
      <c r="C160" s="8">
        <v>1</v>
      </c>
      <c r="D160" s="73">
        <v>45293.771608796298</v>
      </c>
      <c r="J160" s="8" t="s">
        <v>195</v>
      </c>
      <c r="K160" s="8">
        <v>1</v>
      </c>
      <c r="L160" s="8">
        <v>1</v>
      </c>
      <c r="M160" s="8">
        <f t="shared" si="0"/>
        <v>50</v>
      </c>
      <c r="N160" s="8">
        <f t="shared" si="1"/>
        <v>50</v>
      </c>
    </row>
    <row r="161" spans="1:14">
      <c r="A161" s="8" t="s">
        <v>269</v>
      </c>
      <c r="B161" s="8" t="s">
        <v>199</v>
      </c>
      <c r="C161" s="8">
        <v>10</v>
      </c>
      <c r="D161" s="73">
        <v>45293.771608796298</v>
      </c>
      <c r="J161" s="8" t="s">
        <v>196</v>
      </c>
      <c r="K161" s="8">
        <v>22</v>
      </c>
      <c r="L161" s="8">
        <v>125</v>
      </c>
      <c r="M161" s="8">
        <f t="shared" si="0"/>
        <v>14.965986394557824</v>
      </c>
      <c r="N161" s="8">
        <f t="shared" si="1"/>
        <v>85.034013605442169</v>
      </c>
    </row>
    <row r="162" spans="1:14">
      <c r="A162" s="8" t="s">
        <v>269</v>
      </c>
      <c r="B162" s="8" t="s">
        <v>200</v>
      </c>
      <c r="C162" s="8">
        <v>0</v>
      </c>
      <c r="D162" s="73">
        <v>45293.771608796298</v>
      </c>
      <c r="J162" s="8" t="s">
        <v>198</v>
      </c>
      <c r="K162" s="8">
        <v>1</v>
      </c>
      <c r="L162" s="8">
        <v>9</v>
      </c>
      <c r="M162" s="8">
        <f t="shared" si="0"/>
        <v>10</v>
      </c>
      <c r="N162" s="8">
        <f t="shared" si="1"/>
        <v>90</v>
      </c>
    </row>
    <row r="163" spans="1:14">
      <c r="A163" s="8" t="s">
        <v>269</v>
      </c>
      <c r="B163" s="8" t="s">
        <v>201</v>
      </c>
      <c r="C163" s="8">
        <v>0</v>
      </c>
      <c r="D163" s="73">
        <v>45293.771608796298</v>
      </c>
      <c r="J163" s="8" t="s">
        <v>272</v>
      </c>
      <c r="K163" s="8">
        <v>1</v>
      </c>
      <c r="L163" s="8">
        <v>19</v>
      </c>
      <c r="M163" s="8">
        <f t="shared" si="0"/>
        <v>5</v>
      </c>
      <c r="N163" s="8">
        <f t="shared" si="1"/>
        <v>95</v>
      </c>
    </row>
    <row r="164" spans="1:14">
      <c r="A164" s="8" t="s">
        <v>269</v>
      </c>
      <c r="B164" s="8" t="s">
        <v>202</v>
      </c>
      <c r="C164" s="8">
        <v>9</v>
      </c>
      <c r="D164" s="73">
        <v>45293.771608796298</v>
      </c>
      <c r="J164" s="8" t="s">
        <v>199</v>
      </c>
      <c r="K164" s="8">
        <v>10</v>
      </c>
      <c r="L164" s="8">
        <v>16</v>
      </c>
      <c r="M164" s="8">
        <f t="shared" si="0"/>
        <v>38.461538461538467</v>
      </c>
      <c r="N164" s="8">
        <f t="shared" si="1"/>
        <v>61.53846153846154</v>
      </c>
    </row>
    <row r="165" spans="1:14">
      <c r="A165" s="8" t="s">
        <v>269</v>
      </c>
      <c r="B165" s="8" t="s">
        <v>203</v>
      </c>
      <c r="C165" s="8">
        <v>43</v>
      </c>
      <c r="D165" s="73">
        <v>45293.771608796298</v>
      </c>
      <c r="J165" s="8" t="s">
        <v>200</v>
      </c>
      <c r="K165" s="8">
        <v>0</v>
      </c>
      <c r="L165" s="8">
        <v>0</v>
      </c>
      <c r="M165" s="8" t="s">
        <v>273</v>
      </c>
      <c r="N165" s="8" t="s">
        <v>273</v>
      </c>
    </row>
    <row r="166" spans="1:14">
      <c r="A166" s="8" t="s">
        <v>269</v>
      </c>
      <c r="B166" s="8" t="s">
        <v>204</v>
      </c>
      <c r="C166" s="8">
        <v>0</v>
      </c>
      <c r="D166" s="73">
        <v>45293.771608796298</v>
      </c>
      <c r="J166" s="8" t="s">
        <v>201</v>
      </c>
      <c r="K166" s="8">
        <v>0</v>
      </c>
      <c r="L166" s="8">
        <v>0</v>
      </c>
      <c r="M166" s="8" t="s">
        <v>273</v>
      </c>
      <c r="N166" s="8" t="s">
        <v>273</v>
      </c>
    </row>
    <row r="167" spans="1:14">
      <c r="A167" s="8" t="s">
        <v>269</v>
      </c>
      <c r="B167" s="8" t="s">
        <v>274</v>
      </c>
      <c r="C167" s="8">
        <v>0</v>
      </c>
      <c r="D167" s="73">
        <v>45293.771608796298</v>
      </c>
      <c r="J167" s="8" t="s">
        <v>202</v>
      </c>
      <c r="K167" s="8">
        <v>9</v>
      </c>
      <c r="L167" s="8">
        <v>56</v>
      </c>
      <c r="M167" s="8">
        <f t="shared" si="0"/>
        <v>13.846153846153847</v>
      </c>
      <c r="N167" s="8">
        <f t="shared" si="1"/>
        <v>86.15384615384616</v>
      </c>
    </row>
    <row r="168" spans="1:14">
      <c r="A168" s="8" t="s">
        <v>269</v>
      </c>
      <c r="B168" s="8" t="s">
        <v>205</v>
      </c>
      <c r="C168" s="8">
        <v>7</v>
      </c>
      <c r="D168" s="73">
        <v>45293.771608796298</v>
      </c>
      <c r="J168" s="8" t="s">
        <v>203</v>
      </c>
      <c r="K168" s="8">
        <v>43</v>
      </c>
      <c r="L168" s="8">
        <v>209</v>
      </c>
      <c r="M168" s="8">
        <f t="shared" si="0"/>
        <v>17.063492063492063</v>
      </c>
      <c r="N168" s="8">
        <f t="shared" si="1"/>
        <v>82.936507936507937</v>
      </c>
    </row>
    <row r="169" spans="1:14">
      <c r="A169" s="8" t="s">
        <v>269</v>
      </c>
      <c r="B169" s="8" t="s">
        <v>206</v>
      </c>
      <c r="C169" s="8">
        <v>23</v>
      </c>
      <c r="D169" s="73">
        <v>45293.771608796298</v>
      </c>
      <c r="J169" s="8" t="s">
        <v>204</v>
      </c>
      <c r="K169" s="8">
        <v>0</v>
      </c>
      <c r="L169" s="8">
        <v>3</v>
      </c>
      <c r="M169" s="8">
        <f t="shared" si="0"/>
        <v>0</v>
      </c>
      <c r="N169" s="8">
        <f t="shared" si="1"/>
        <v>100</v>
      </c>
    </row>
    <row r="170" spans="1:14">
      <c r="A170" s="8" t="s">
        <v>269</v>
      </c>
      <c r="B170" s="8" t="s">
        <v>275</v>
      </c>
      <c r="C170" s="8">
        <v>0</v>
      </c>
      <c r="D170" s="73">
        <v>45293.771608796298</v>
      </c>
      <c r="J170" s="8" t="s">
        <v>274</v>
      </c>
      <c r="K170" s="8">
        <v>0</v>
      </c>
      <c r="L170" s="8">
        <v>6</v>
      </c>
      <c r="M170" s="8">
        <f t="shared" si="0"/>
        <v>0</v>
      </c>
      <c r="N170" s="8">
        <f t="shared" si="1"/>
        <v>100</v>
      </c>
    </row>
    <row r="171" spans="1:14">
      <c r="A171" s="8" t="s">
        <v>269</v>
      </c>
      <c r="B171" s="8" t="s">
        <v>208</v>
      </c>
      <c r="C171" s="8">
        <v>2</v>
      </c>
      <c r="D171" s="73">
        <v>45293.771608796298</v>
      </c>
      <c r="J171" s="8" t="s">
        <v>205</v>
      </c>
      <c r="K171" s="8">
        <v>7</v>
      </c>
      <c r="L171" s="8">
        <v>33</v>
      </c>
      <c r="M171" s="8">
        <f t="shared" si="0"/>
        <v>17.5</v>
      </c>
      <c r="N171" s="8">
        <f t="shared" si="1"/>
        <v>82.5</v>
      </c>
    </row>
    <row r="172" spans="1:14">
      <c r="A172" s="8" t="s">
        <v>269</v>
      </c>
      <c r="B172" s="8" t="s">
        <v>209</v>
      </c>
      <c r="C172" s="8">
        <v>12</v>
      </c>
      <c r="D172" s="73">
        <v>45293.771608796298</v>
      </c>
      <c r="J172" s="8" t="s">
        <v>206</v>
      </c>
      <c r="K172" s="8">
        <v>23</v>
      </c>
      <c r="L172" s="8">
        <v>121</v>
      </c>
      <c r="M172" s="8">
        <f t="shared" si="0"/>
        <v>15.972222222222221</v>
      </c>
      <c r="N172" s="8">
        <f t="shared" si="1"/>
        <v>84.027777777777786</v>
      </c>
    </row>
    <row r="173" spans="1:14">
      <c r="A173" s="8" t="s">
        <v>269</v>
      </c>
      <c r="B173" s="8" t="s">
        <v>276</v>
      </c>
      <c r="C173" s="8">
        <v>3</v>
      </c>
      <c r="D173" s="73">
        <v>45293.771608796298</v>
      </c>
      <c r="J173" s="8" t="s">
        <v>275</v>
      </c>
      <c r="K173" s="8">
        <v>0</v>
      </c>
      <c r="L173" s="8">
        <v>12</v>
      </c>
      <c r="M173" s="8">
        <f t="shared" si="0"/>
        <v>0</v>
      </c>
      <c r="N173" s="8">
        <f t="shared" si="1"/>
        <v>100</v>
      </c>
    </row>
    <row r="174" spans="1:14">
      <c r="A174" s="8" t="s">
        <v>269</v>
      </c>
      <c r="B174" s="8" t="s">
        <v>210</v>
      </c>
      <c r="C174" s="8">
        <v>16</v>
      </c>
      <c r="D174" s="73">
        <v>45293.771608796298</v>
      </c>
      <c r="J174" s="8" t="s">
        <v>208</v>
      </c>
      <c r="K174" s="8">
        <v>2</v>
      </c>
      <c r="L174" s="8">
        <v>6</v>
      </c>
      <c r="M174" s="8">
        <f t="shared" si="0"/>
        <v>25</v>
      </c>
      <c r="N174" s="8">
        <f t="shared" si="1"/>
        <v>75</v>
      </c>
    </row>
    <row r="175" spans="1:14">
      <c r="A175" s="8" t="s">
        <v>269</v>
      </c>
      <c r="B175" s="8" t="s">
        <v>211</v>
      </c>
      <c r="C175" s="8">
        <v>16</v>
      </c>
      <c r="D175" s="73">
        <v>45293.771608796298</v>
      </c>
      <c r="J175" s="8" t="s">
        <v>209</v>
      </c>
      <c r="K175" s="8">
        <v>12</v>
      </c>
      <c r="L175" s="8">
        <v>61</v>
      </c>
      <c r="M175" s="8">
        <f t="shared" si="0"/>
        <v>16.43835616438356</v>
      </c>
      <c r="N175" s="8">
        <f t="shared" si="1"/>
        <v>83.561643835616437</v>
      </c>
    </row>
    <row r="176" spans="1:14">
      <c r="A176" s="8" t="s">
        <v>269</v>
      </c>
      <c r="B176" s="8" t="s">
        <v>212</v>
      </c>
      <c r="C176" s="8">
        <v>18</v>
      </c>
      <c r="D176" s="73">
        <v>45293.771608796298</v>
      </c>
      <c r="J176" s="8" t="s">
        <v>276</v>
      </c>
      <c r="K176" s="8">
        <v>3</v>
      </c>
      <c r="L176" s="8">
        <v>26</v>
      </c>
      <c r="M176" s="8">
        <f t="shared" si="0"/>
        <v>10.344827586206897</v>
      </c>
      <c r="N176" s="8">
        <f t="shared" si="1"/>
        <v>89.65517241379311</v>
      </c>
    </row>
    <row r="177" spans="1:14">
      <c r="A177" s="8" t="s">
        <v>269</v>
      </c>
      <c r="B177" s="8" t="s">
        <v>213</v>
      </c>
      <c r="C177" s="8">
        <v>0</v>
      </c>
      <c r="D177" s="73">
        <v>45293.771608796298</v>
      </c>
      <c r="J177" s="8" t="s">
        <v>210</v>
      </c>
      <c r="K177" s="8">
        <v>16</v>
      </c>
      <c r="L177" s="8">
        <v>113</v>
      </c>
      <c r="M177" s="8">
        <f t="shared" si="0"/>
        <v>12.403100775193799</v>
      </c>
      <c r="N177" s="8">
        <f t="shared" si="1"/>
        <v>87.596899224806208</v>
      </c>
    </row>
    <row r="178" spans="1:14">
      <c r="A178" s="8" t="s">
        <v>269</v>
      </c>
      <c r="B178" s="8" t="s">
        <v>214</v>
      </c>
      <c r="C178" s="8">
        <v>58</v>
      </c>
      <c r="D178" s="73">
        <v>45293.771608796298</v>
      </c>
      <c r="J178" s="8" t="s">
        <v>211</v>
      </c>
      <c r="K178" s="8">
        <v>16</v>
      </c>
      <c r="L178" s="8">
        <v>56</v>
      </c>
      <c r="M178" s="8">
        <f t="shared" si="0"/>
        <v>22.222222222222221</v>
      </c>
      <c r="N178" s="8">
        <f t="shared" si="1"/>
        <v>77.777777777777786</v>
      </c>
    </row>
    <row r="179" spans="1:14">
      <c r="A179" s="8" t="s">
        <v>269</v>
      </c>
      <c r="B179" s="8" t="s">
        <v>277</v>
      </c>
      <c r="C179" s="8">
        <v>0</v>
      </c>
      <c r="D179" s="73">
        <v>45293.771608796298</v>
      </c>
      <c r="J179" s="8" t="s">
        <v>212</v>
      </c>
      <c r="K179" s="8">
        <v>18</v>
      </c>
      <c r="L179" s="8">
        <v>16</v>
      </c>
      <c r="M179" s="8">
        <f t="shared" si="0"/>
        <v>52.941176470588239</v>
      </c>
      <c r="N179" s="8">
        <f t="shared" si="1"/>
        <v>47.058823529411761</v>
      </c>
    </row>
    <row r="180" spans="1:14">
      <c r="A180" s="8" t="s">
        <v>269</v>
      </c>
      <c r="B180" s="8" t="s">
        <v>215</v>
      </c>
      <c r="C180" s="8">
        <v>6</v>
      </c>
      <c r="D180" s="73">
        <v>45293.771608796298</v>
      </c>
      <c r="J180" s="8" t="s">
        <v>213</v>
      </c>
      <c r="K180" s="8">
        <v>0</v>
      </c>
      <c r="L180" s="8">
        <v>0</v>
      </c>
      <c r="M180" s="8" t="s">
        <v>273</v>
      </c>
      <c r="N180" s="8" t="s">
        <v>273</v>
      </c>
    </row>
    <row r="181" spans="1:14">
      <c r="A181" s="8" t="s">
        <v>269</v>
      </c>
      <c r="B181" s="8" t="s">
        <v>216</v>
      </c>
      <c r="C181" s="8">
        <v>3</v>
      </c>
      <c r="D181" s="73">
        <v>45293.771608796298</v>
      </c>
      <c r="J181" s="8" t="s">
        <v>214</v>
      </c>
      <c r="K181" s="8">
        <v>58</v>
      </c>
      <c r="L181" s="8">
        <v>149</v>
      </c>
      <c r="M181" s="8">
        <f t="shared" si="0"/>
        <v>28.019323671497588</v>
      </c>
      <c r="N181" s="8">
        <f t="shared" si="1"/>
        <v>71.980676328502412</v>
      </c>
    </row>
    <row r="182" spans="1:14">
      <c r="A182" s="8" t="s">
        <v>269</v>
      </c>
      <c r="B182" s="8" t="s">
        <v>217</v>
      </c>
      <c r="C182" s="8">
        <v>19</v>
      </c>
      <c r="D182" s="73">
        <v>45293.771608796298</v>
      </c>
      <c r="J182" s="8" t="s">
        <v>277</v>
      </c>
      <c r="K182" s="8">
        <v>0</v>
      </c>
      <c r="L182" s="8">
        <v>11</v>
      </c>
      <c r="M182" s="8">
        <f t="shared" si="0"/>
        <v>0</v>
      </c>
      <c r="N182" s="8">
        <f t="shared" si="1"/>
        <v>100</v>
      </c>
    </row>
    <row r="183" spans="1:14">
      <c r="A183" s="8" t="s">
        <v>269</v>
      </c>
      <c r="B183" s="8" t="s">
        <v>218</v>
      </c>
      <c r="C183" s="8">
        <v>4</v>
      </c>
      <c r="D183" s="73">
        <v>45293.771608796298</v>
      </c>
      <c r="J183" s="8" t="s">
        <v>215</v>
      </c>
      <c r="K183" s="8">
        <v>6</v>
      </c>
      <c r="L183" s="8">
        <v>21</v>
      </c>
      <c r="M183" s="8">
        <f t="shared" si="0"/>
        <v>22.222222222222221</v>
      </c>
      <c r="N183" s="8">
        <f t="shared" si="1"/>
        <v>77.777777777777786</v>
      </c>
    </row>
    <row r="184" spans="1:14">
      <c r="A184" s="8" t="s">
        <v>269</v>
      </c>
      <c r="B184" s="8" t="s">
        <v>219</v>
      </c>
      <c r="C184" s="8">
        <v>24</v>
      </c>
      <c r="D184" s="73">
        <v>45293.771608796298</v>
      </c>
      <c r="J184" s="8" t="s">
        <v>216</v>
      </c>
      <c r="K184" s="8">
        <v>3</v>
      </c>
      <c r="L184" s="8">
        <v>5</v>
      </c>
      <c r="M184" s="8">
        <f t="shared" si="0"/>
        <v>37.5</v>
      </c>
      <c r="N184" s="8">
        <f t="shared" si="1"/>
        <v>62.5</v>
      </c>
    </row>
    <row r="185" spans="1:14">
      <c r="A185" s="8" t="s">
        <v>269</v>
      </c>
      <c r="B185" s="8" t="s">
        <v>220</v>
      </c>
      <c r="C185" s="8">
        <v>0</v>
      </c>
      <c r="D185" s="73">
        <v>45293.771608796298</v>
      </c>
      <c r="J185" s="8" t="s">
        <v>217</v>
      </c>
      <c r="K185" s="8">
        <v>19</v>
      </c>
      <c r="L185" s="8">
        <v>108</v>
      </c>
      <c r="M185" s="8">
        <f t="shared" si="0"/>
        <v>14.960629921259844</v>
      </c>
      <c r="N185" s="8">
        <f t="shared" si="1"/>
        <v>85.039370078740163</v>
      </c>
    </row>
    <row r="186" spans="1:14">
      <c r="A186" s="8" t="s">
        <v>278</v>
      </c>
      <c r="B186" s="8" t="s">
        <v>192</v>
      </c>
      <c r="C186" s="8">
        <v>2</v>
      </c>
      <c r="D186" s="73">
        <v>45293.771608796298</v>
      </c>
      <c r="J186" s="8" t="s">
        <v>218</v>
      </c>
      <c r="K186" s="8">
        <v>4</v>
      </c>
      <c r="L186" s="8">
        <v>23</v>
      </c>
      <c r="M186" s="8">
        <f t="shared" si="0"/>
        <v>14.814814814814813</v>
      </c>
      <c r="N186" s="8">
        <f t="shared" si="1"/>
        <v>85.18518518518519</v>
      </c>
    </row>
    <row r="187" spans="1:14">
      <c r="A187" s="8" t="s">
        <v>278</v>
      </c>
      <c r="B187" s="8" t="s">
        <v>193</v>
      </c>
      <c r="C187" s="8">
        <v>19</v>
      </c>
      <c r="D187" s="73">
        <v>45293.771608796298</v>
      </c>
      <c r="J187" s="8" t="s">
        <v>219</v>
      </c>
      <c r="K187" s="8">
        <v>24</v>
      </c>
      <c r="L187" s="8">
        <v>155</v>
      </c>
      <c r="M187" s="8">
        <f t="shared" si="0"/>
        <v>13.407821229050279</v>
      </c>
      <c r="N187" s="8">
        <f t="shared" si="1"/>
        <v>86.592178770949729</v>
      </c>
    </row>
    <row r="188" spans="1:14">
      <c r="A188" s="8" t="s">
        <v>278</v>
      </c>
      <c r="B188" s="8" t="s">
        <v>194</v>
      </c>
      <c r="C188" s="8">
        <v>17</v>
      </c>
      <c r="D188" s="73">
        <v>45293.771608796298</v>
      </c>
      <c r="J188" s="8" t="s">
        <v>220</v>
      </c>
      <c r="K188" s="8">
        <v>0</v>
      </c>
      <c r="L188" s="8">
        <v>0</v>
      </c>
      <c r="M188" s="8" t="s">
        <v>273</v>
      </c>
      <c r="N188" s="8" t="s">
        <v>273</v>
      </c>
    </row>
    <row r="189" spans="1:14">
      <c r="A189" s="8" t="s">
        <v>278</v>
      </c>
      <c r="B189" s="8" t="s">
        <v>195</v>
      </c>
      <c r="C189" s="8">
        <v>1</v>
      </c>
      <c r="D189" s="73">
        <v>45293.771608796298</v>
      </c>
    </row>
    <row r="190" spans="1:14">
      <c r="A190" s="8" t="s">
        <v>278</v>
      </c>
      <c r="B190" s="8" t="s">
        <v>196</v>
      </c>
      <c r="C190" s="8">
        <v>125</v>
      </c>
      <c r="D190" s="73">
        <v>45293.771608796298</v>
      </c>
    </row>
    <row r="191" spans="1:14">
      <c r="A191" s="8" t="s">
        <v>278</v>
      </c>
      <c r="B191" s="8" t="s">
        <v>198</v>
      </c>
      <c r="C191" s="8">
        <v>9</v>
      </c>
      <c r="D191" s="73">
        <v>45293.771608796298</v>
      </c>
    </row>
    <row r="192" spans="1:14">
      <c r="A192" s="8" t="s">
        <v>278</v>
      </c>
      <c r="B192" s="8" t="s">
        <v>272</v>
      </c>
      <c r="C192" s="8">
        <v>19</v>
      </c>
      <c r="D192" s="73">
        <v>45293.771608796298</v>
      </c>
    </row>
    <row r="193" spans="1:4">
      <c r="A193" s="8" t="s">
        <v>278</v>
      </c>
      <c r="B193" s="8" t="s">
        <v>199</v>
      </c>
      <c r="C193" s="8">
        <v>16</v>
      </c>
      <c r="D193" s="73">
        <v>45293.771608796298</v>
      </c>
    </row>
    <row r="194" spans="1:4">
      <c r="A194" s="8" t="s">
        <v>278</v>
      </c>
      <c r="B194" s="8" t="s">
        <v>200</v>
      </c>
      <c r="C194" s="8">
        <v>0</v>
      </c>
      <c r="D194" s="73">
        <v>45293.771608796298</v>
      </c>
    </row>
    <row r="195" spans="1:4">
      <c r="A195" s="8" t="s">
        <v>278</v>
      </c>
      <c r="B195" s="8" t="s">
        <v>201</v>
      </c>
      <c r="C195" s="8">
        <v>0</v>
      </c>
      <c r="D195" s="73">
        <v>45293.771608796298</v>
      </c>
    </row>
    <row r="196" spans="1:4">
      <c r="A196" s="8" t="s">
        <v>278</v>
      </c>
      <c r="B196" s="8" t="s">
        <v>202</v>
      </c>
      <c r="C196" s="8">
        <v>56</v>
      </c>
      <c r="D196" s="73">
        <v>45293.771608796298</v>
      </c>
    </row>
    <row r="197" spans="1:4">
      <c r="A197" s="8" t="s">
        <v>278</v>
      </c>
      <c r="B197" s="8" t="s">
        <v>203</v>
      </c>
      <c r="C197" s="8">
        <v>209</v>
      </c>
      <c r="D197" s="73">
        <v>45293.771608796298</v>
      </c>
    </row>
    <row r="198" spans="1:4">
      <c r="A198" s="8" t="s">
        <v>278</v>
      </c>
      <c r="B198" s="8" t="s">
        <v>204</v>
      </c>
      <c r="C198" s="8">
        <v>3</v>
      </c>
      <c r="D198" s="73">
        <v>45293.771608796298</v>
      </c>
    </row>
    <row r="199" spans="1:4">
      <c r="A199" s="8" t="s">
        <v>278</v>
      </c>
      <c r="B199" s="8" t="s">
        <v>274</v>
      </c>
      <c r="C199" s="8">
        <v>6</v>
      </c>
      <c r="D199" s="73">
        <v>45293.771608796298</v>
      </c>
    </row>
    <row r="200" spans="1:4">
      <c r="A200" s="8" t="s">
        <v>278</v>
      </c>
      <c r="B200" s="8" t="s">
        <v>205</v>
      </c>
      <c r="C200" s="8">
        <v>33</v>
      </c>
      <c r="D200" s="73">
        <v>45293.771608796298</v>
      </c>
    </row>
    <row r="201" spans="1:4">
      <c r="A201" s="8" t="s">
        <v>278</v>
      </c>
      <c r="B201" s="8" t="s">
        <v>206</v>
      </c>
      <c r="C201" s="8">
        <v>121</v>
      </c>
      <c r="D201" s="73">
        <v>45293.771608796298</v>
      </c>
    </row>
    <row r="202" spans="1:4">
      <c r="A202" s="8" t="s">
        <v>278</v>
      </c>
      <c r="B202" s="8" t="s">
        <v>275</v>
      </c>
      <c r="C202" s="8">
        <v>12</v>
      </c>
      <c r="D202" s="73">
        <v>45293.771608796298</v>
      </c>
    </row>
    <row r="203" spans="1:4">
      <c r="A203" s="8" t="s">
        <v>278</v>
      </c>
      <c r="B203" s="8" t="s">
        <v>208</v>
      </c>
      <c r="C203" s="8">
        <v>6</v>
      </c>
      <c r="D203" s="73">
        <v>45293.771608796298</v>
      </c>
    </row>
    <row r="204" spans="1:4">
      <c r="A204" s="8" t="s">
        <v>278</v>
      </c>
      <c r="B204" s="8" t="s">
        <v>209</v>
      </c>
      <c r="C204" s="8">
        <v>61</v>
      </c>
      <c r="D204" s="73">
        <v>45293.771608796298</v>
      </c>
    </row>
    <row r="205" spans="1:4">
      <c r="A205" s="8" t="s">
        <v>278</v>
      </c>
      <c r="B205" s="8" t="s">
        <v>276</v>
      </c>
      <c r="C205" s="8">
        <v>26</v>
      </c>
      <c r="D205" s="73">
        <v>45293.771608796298</v>
      </c>
    </row>
    <row r="206" spans="1:4">
      <c r="A206" s="8" t="s">
        <v>278</v>
      </c>
      <c r="B206" s="8" t="s">
        <v>210</v>
      </c>
      <c r="C206" s="8">
        <v>113</v>
      </c>
      <c r="D206" s="73">
        <v>45293.771608796298</v>
      </c>
    </row>
    <row r="207" spans="1:4">
      <c r="A207" s="8" t="s">
        <v>278</v>
      </c>
      <c r="B207" s="8" t="s">
        <v>211</v>
      </c>
      <c r="C207" s="8">
        <v>56</v>
      </c>
      <c r="D207" s="73">
        <v>45293.771608796298</v>
      </c>
    </row>
    <row r="208" spans="1:4">
      <c r="A208" s="8" t="s">
        <v>278</v>
      </c>
      <c r="B208" s="8" t="s">
        <v>212</v>
      </c>
      <c r="C208" s="8">
        <v>16</v>
      </c>
      <c r="D208" s="73">
        <v>45293.771608796298</v>
      </c>
    </row>
    <row r="209" spans="1:4">
      <c r="A209" s="8" t="s">
        <v>278</v>
      </c>
      <c r="B209" s="8" t="s">
        <v>213</v>
      </c>
      <c r="C209" s="8">
        <v>0</v>
      </c>
      <c r="D209" s="73">
        <v>45293.771608796298</v>
      </c>
    </row>
    <row r="210" spans="1:4">
      <c r="A210" s="8" t="s">
        <v>278</v>
      </c>
      <c r="B210" s="8" t="s">
        <v>214</v>
      </c>
      <c r="C210" s="8">
        <v>149</v>
      </c>
      <c r="D210" s="73">
        <v>45293.771608796298</v>
      </c>
    </row>
    <row r="211" spans="1:4">
      <c r="A211" s="8" t="s">
        <v>278</v>
      </c>
      <c r="B211" s="8" t="s">
        <v>277</v>
      </c>
      <c r="C211" s="8">
        <v>11</v>
      </c>
      <c r="D211" s="73">
        <v>45293.771608796298</v>
      </c>
    </row>
    <row r="212" spans="1:4">
      <c r="A212" s="8" t="s">
        <v>278</v>
      </c>
      <c r="B212" s="8" t="s">
        <v>215</v>
      </c>
      <c r="C212" s="8">
        <v>21</v>
      </c>
      <c r="D212" s="73">
        <v>45293.771608796298</v>
      </c>
    </row>
    <row r="213" spans="1:4">
      <c r="A213" s="8" t="s">
        <v>278</v>
      </c>
      <c r="B213" s="8" t="s">
        <v>216</v>
      </c>
      <c r="C213" s="8">
        <v>5</v>
      </c>
      <c r="D213" s="73">
        <v>45293.771608796298</v>
      </c>
    </row>
    <row r="214" spans="1:4">
      <c r="A214" s="8" t="s">
        <v>278</v>
      </c>
      <c r="B214" s="8" t="s">
        <v>217</v>
      </c>
      <c r="C214" s="8">
        <v>108</v>
      </c>
      <c r="D214" s="73">
        <v>45293.771608796298</v>
      </c>
    </row>
    <row r="215" spans="1:4">
      <c r="A215" s="8" t="s">
        <v>278</v>
      </c>
      <c r="B215" s="8" t="s">
        <v>218</v>
      </c>
      <c r="C215" s="8">
        <v>23</v>
      </c>
      <c r="D215" s="73">
        <v>45293.771608796298</v>
      </c>
    </row>
    <row r="216" spans="1:4">
      <c r="A216" s="8" t="s">
        <v>278</v>
      </c>
      <c r="B216" s="8" t="s">
        <v>219</v>
      </c>
      <c r="C216" s="8">
        <v>155</v>
      </c>
      <c r="D216" s="73">
        <v>45293.771608796298</v>
      </c>
    </row>
    <row r="217" spans="1:4">
      <c r="A217" s="8" t="s">
        <v>278</v>
      </c>
      <c r="B217" s="8" t="s">
        <v>220</v>
      </c>
      <c r="C217" s="8">
        <v>0</v>
      </c>
      <c r="D217" s="73">
        <v>45293.771608796298</v>
      </c>
    </row>
    <row r="218" spans="1:4">
      <c r="A218" s="8" t="s">
        <v>279</v>
      </c>
      <c r="B218" s="8" t="s">
        <v>193</v>
      </c>
      <c r="C218" s="8">
        <v>0</v>
      </c>
      <c r="D218" s="73">
        <v>45293.772141203706</v>
      </c>
    </row>
    <row r="219" spans="1:4">
      <c r="A219" s="8" t="s">
        <v>279</v>
      </c>
      <c r="B219" s="8" t="s">
        <v>194</v>
      </c>
      <c r="C219" s="8">
        <v>0</v>
      </c>
      <c r="D219" s="73">
        <v>45293.772141203706</v>
      </c>
    </row>
    <row r="220" spans="1:4">
      <c r="A220" s="8" t="s">
        <v>279</v>
      </c>
      <c r="B220" s="8" t="s">
        <v>195</v>
      </c>
      <c r="C220" s="8">
        <v>0</v>
      </c>
      <c r="D220" s="73">
        <v>45293.772141203706</v>
      </c>
    </row>
    <row r="221" spans="1:4">
      <c r="A221" s="8" t="s">
        <v>279</v>
      </c>
      <c r="B221" s="8" t="s">
        <v>198</v>
      </c>
      <c r="C221" s="8">
        <v>0</v>
      </c>
      <c r="D221" s="73">
        <v>45293.772141203706</v>
      </c>
    </row>
    <row r="222" spans="1:4">
      <c r="A222" s="8" t="s">
        <v>279</v>
      </c>
      <c r="B222" s="8" t="s">
        <v>202</v>
      </c>
      <c r="C222" s="8">
        <v>0</v>
      </c>
      <c r="D222" s="73">
        <v>45293.772141203706</v>
      </c>
    </row>
    <row r="223" spans="1:4">
      <c r="A223" s="8" t="s">
        <v>279</v>
      </c>
      <c r="B223" s="8" t="s">
        <v>203</v>
      </c>
      <c r="C223" s="8">
        <v>0</v>
      </c>
      <c r="D223" s="73">
        <v>45293.772141203706</v>
      </c>
    </row>
    <row r="224" spans="1:4">
      <c r="A224" s="8" t="s">
        <v>279</v>
      </c>
      <c r="B224" s="8" t="s">
        <v>205</v>
      </c>
      <c r="C224" s="8">
        <v>0</v>
      </c>
      <c r="D224" s="73">
        <v>45293.772141203706</v>
      </c>
    </row>
    <row r="225" spans="1:4">
      <c r="A225" s="8" t="s">
        <v>279</v>
      </c>
      <c r="B225" s="8" t="s">
        <v>275</v>
      </c>
      <c r="C225" s="8">
        <v>0</v>
      </c>
      <c r="D225" s="73">
        <v>45293.772141203706</v>
      </c>
    </row>
    <row r="226" spans="1:4">
      <c r="A226" s="8" t="s">
        <v>279</v>
      </c>
      <c r="B226" s="8" t="s">
        <v>211</v>
      </c>
      <c r="C226" s="8">
        <v>0</v>
      </c>
      <c r="D226" s="73">
        <v>45293.772141203706</v>
      </c>
    </row>
    <row r="227" spans="1:4">
      <c r="A227" s="8" t="s">
        <v>279</v>
      </c>
      <c r="B227" s="8" t="s">
        <v>277</v>
      </c>
      <c r="C227" s="8">
        <v>0</v>
      </c>
      <c r="D227" s="73">
        <v>45293.772141203706</v>
      </c>
    </row>
    <row r="228" spans="1:4">
      <c r="A228" s="8" t="s">
        <v>279</v>
      </c>
      <c r="B228" s="8" t="s">
        <v>217</v>
      </c>
      <c r="C228" s="8">
        <v>0</v>
      </c>
      <c r="D228" s="73">
        <v>45293.772141203706</v>
      </c>
    </row>
  </sheetData>
  <mergeCells count="5">
    <mergeCell ref="A2:A3"/>
    <mergeCell ref="B2:C2"/>
    <mergeCell ref="D2:E2"/>
    <mergeCell ref="A1:E1"/>
    <mergeCell ref="A36:E36"/>
  </mergeCells>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6BA29-925B-4523-A586-1526D01DD0F1}">
  <dimension ref="A1:I12"/>
  <sheetViews>
    <sheetView workbookViewId="0">
      <selection activeCell="J24" sqref="J24"/>
    </sheetView>
  </sheetViews>
  <sheetFormatPr defaultRowHeight="14.45"/>
  <cols>
    <col min="1" max="1" width="21" customWidth="1"/>
    <col min="2" max="5" width="19.28515625" customWidth="1"/>
  </cols>
  <sheetData>
    <row r="1" spans="1:9" ht="34.15" customHeight="1">
      <c r="A1" s="302" t="s">
        <v>280</v>
      </c>
      <c r="B1" s="302"/>
      <c r="C1" s="302"/>
      <c r="D1" s="302"/>
      <c r="E1" s="302"/>
    </row>
    <row r="2" spans="1:9" ht="15.75" customHeight="1">
      <c r="A2" s="298" t="s">
        <v>144</v>
      </c>
      <c r="B2" s="300" t="s">
        <v>135</v>
      </c>
      <c r="C2" s="301"/>
      <c r="D2" s="300" t="s">
        <v>136</v>
      </c>
      <c r="E2" s="301"/>
    </row>
    <row r="3" spans="1:9" ht="15.75" customHeight="1">
      <c r="A3" s="299"/>
      <c r="B3" s="20" t="s">
        <v>137</v>
      </c>
      <c r="C3" s="20" t="s">
        <v>138</v>
      </c>
      <c r="D3" s="20" t="s">
        <v>137</v>
      </c>
      <c r="E3" s="20" t="s">
        <v>138</v>
      </c>
    </row>
    <row r="4" spans="1:9" s="118" customFormat="1" ht="16.149999999999999">
      <c r="A4" s="122" t="s">
        <v>145</v>
      </c>
      <c r="B4" s="124">
        <v>43</v>
      </c>
      <c r="C4" s="124">
        <v>401</v>
      </c>
      <c r="D4" s="111">
        <v>9.6999999999999993</v>
      </c>
      <c r="E4" s="111">
        <v>90.3</v>
      </c>
    </row>
    <row r="5" spans="1:9" ht="16.149999999999999">
      <c r="A5" s="16" t="s">
        <v>146</v>
      </c>
      <c r="B5" s="3">
        <v>3</v>
      </c>
      <c r="C5" s="3">
        <v>34</v>
      </c>
      <c r="D5" s="4">
        <v>8.1</v>
      </c>
      <c r="E5" s="4">
        <v>91.9</v>
      </c>
      <c r="I5" s="29"/>
    </row>
    <row r="6" spans="1:9" ht="16.149999999999999">
      <c r="A6" s="16" t="s">
        <v>147</v>
      </c>
      <c r="B6" s="3">
        <v>10</v>
      </c>
      <c r="C6" s="3">
        <v>92</v>
      </c>
      <c r="D6" s="4">
        <v>9.8000000000000007</v>
      </c>
      <c r="E6" s="4">
        <v>90.2</v>
      </c>
    </row>
    <row r="7" spans="1:9" ht="16.149999999999999">
      <c r="A7" s="16" t="s">
        <v>148</v>
      </c>
      <c r="B7" s="3">
        <v>16</v>
      </c>
      <c r="C7" s="3">
        <v>127</v>
      </c>
      <c r="D7" s="4">
        <v>11.2</v>
      </c>
      <c r="E7" s="4">
        <v>88.8</v>
      </c>
    </row>
    <row r="8" spans="1:9" ht="16.149999999999999">
      <c r="A8" s="16" t="s">
        <v>149</v>
      </c>
      <c r="B8" s="3">
        <v>12</v>
      </c>
      <c r="C8" s="3">
        <v>102</v>
      </c>
      <c r="D8" s="4">
        <v>10.5</v>
      </c>
      <c r="E8" s="4">
        <v>89.5</v>
      </c>
    </row>
    <row r="9" spans="1:9" ht="16.149999999999999">
      <c r="A9" s="16" t="s">
        <v>150</v>
      </c>
      <c r="B9" s="3">
        <v>2</v>
      </c>
      <c r="C9" s="3">
        <v>46</v>
      </c>
      <c r="D9" s="4">
        <v>4.2</v>
      </c>
      <c r="E9" s="4">
        <v>95.8</v>
      </c>
    </row>
    <row r="10" spans="1:9" ht="16.149999999999999">
      <c r="A10" s="5" t="s">
        <v>140</v>
      </c>
      <c r="B10" s="2"/>
      <c r="C10" s="2"/>
      <c r="D10" s="2"/>
      <c r="E10" s="2"/>
    </row>
    <row r="11" spans="1:9" ht="16.149999999999999">
      <c r="A11" s="5" t="s">
        <v>141</v>
      </c>
      <c r="B11" s="2"/>
      <c r="C11" s="2"/>
      <c r="D11" s="2"/>
      <c r="E11" s="2"/>
    </row>
    <row r="12" spans="1:9" ht="25.5">
      <c r="A12" s="277" t="s">
        <v>281</v>
      </c>
    </row>
  </sheetData>
  <mergeCells count="4">
    <mergeCell ref="A2:A3"/>
    <mergeCell ref="B2:C2"/>
    <mergeCell ref="D2:E2"/>
    <mergeCell ref="A1:E1"/>
  </mergeCells>
  <pageMargins left="0.511811024" right="0.511811024" top="0.78740157499999996" bottom="0.78740157499999996" header="0.31496062000000002" footer="0.3149606200000000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14A90-FD16-4B0F-A562-A0034422B854}">
  <dimension ref="A1:G10"/>
  <sheetViews>
    <sheetView topLeftCell="B1" workbookViewId="0">
      <selection activeCell="B17" sqref="B17"/>
    </sheetView>
  </sheetViews>
  <sheetFormatPr defaultRowHeight="14.45"/>
  <cols>
    <col min="1" max="1" width="0" hidden="1" customWidth="1"/>
    <col min="2" max="2" width="25.5703125" customWidth="1"/>
    <col min="3" max="6" width="17.7109375" customWidth="1"/>
  </cols>
  <sheetData>
    <row r="1" spans="1:7" ht="42.6" customHeight="1">
      <c r="B1" s="286" t="s">
        <v>282</v>
      </c>
      <c r="C1" s="286"/>
      <c r="D1" s="286"/>
      <c r="E1" s="286"/>
      <c r="F1" s="286"/>
      <c r="G1" s="2"/>
    </row>
    <row r="2" spans="1:7" ht="15.75" customHeight="1">
      <c r="B2" s="320" t="s">
        <v>153</v>
      </c>
      <c r="C2" s="291" t="s">
        <v>135</v>
      </c>
      <c r="D2" s="291"/>
      <c r="E2" s="307" t="s">
        <v>136</v>
      </c>
      <c r="F2" s="307"/>
      <c r="G2" s="2"/>
    </row>
    <row r="3" spans="1:7" ht="15.75" customHeight="1">
      <c r="B3" s="320"/>
      <c r="C3" s="33" t="s">
        <v>137</v>
      </c>
      <c r="D3" s="33" t="s">
        <v>138</v>
      </c>
      <c r="E3" s="33" t="s">
        <v>137</v>
      </c>
      <c r="F3" s="33" t="s">
        <v>138</v>
      </c>
    </row>
    <row r="4" spans="1:7" s="118" customFormat="1" ht="15.75" customHeight="1">
      <c r="B4" s="244" t="s">
        <v>145</v>
      </c>
      <c r="C4" s="202">
        <v>43</v>
      </c>
      <c r="D4" s="202">
        <v>401</v>
      </c>
      <c r="E4" s="201">
        <v>9.6999999999999993</v>
      </c>
      <c r="F4" s="201">
        <v>90.3</v>
      </c>
    </row>
    <row r="5" spans="1:7" ht="16.149999999999999">
      <c r="A5">
        <v>1</v>
      </c>
      <c r="B5" s="76" t="s">
        <v>223</v>
      </c>
      <c r="C5" s="3">
        <v>1</v>
      </c>
      <c r="D5" s="3">
        <v>24</v>
      </c>
      <c r="E5" s="96">
        <v>4</v>
      </c>
      <c r="F5" s="96">
        <v>96</v>
      </c>
    </row>
    <row r="6" spans="1:7" ht="16.149999999999999">
      <c r="A6">
        <v>2</v>
      </c>
      <c r="B6" s="76" t="s">
        <v>224</v>
      </c>
      <c r="C6" s="3">
        <v>6</v>
      </c>
      <c r="D6" s="3">
        <v>23</v>
      </c>
      <c r="E6" s="96">
        <v>20.7</v>
      </c>
      <c r="F6" s="96">
        <v>79.3</v>
      </c>
    </row>
    <row r="7" spans="1:7" ht="16.149999999999999">
      <c r="A7">
        <v>3</v>
      </c>
      <c r="B7" s="76" t="s">
        <v>225</v>
      </c>
      <c r="C7" s="3">
        <v>36</v>
      </c>
      <c r="D7" s="250">
        <v>354</v>
      </c>
      <c r="E7" s="97">
        <v>9.1999999999999993</v>
      </c>
      <c r="F7" s="251">
        <v>90.8</v>
      </c>
    </row>
    <row r="8" spans="1:7" ht="16.149999999999999">
      <c r="B8" s="12" t="s">
        <v>140</v>
      </c>
      <c r="C8" s="17"/>
      <c r="D8" s="17"/>
      <c r="E8" s="17"/>
      <c r="F8" s="17"/>
      <c r="G8" s="2"/>
    </row>
    <row r="9" spans="1:7" ht="16.149999999999999">
      <c r="B9" s="5" t="s">
        <v>141</v>
      </c>
      <c r="C9" s="2"/>
      <c r="D9" s="2"/>
      <c r="E9" s="2"/>
      <c r="F9" s="2"/>
      <c r="G9" s="2"/>
    </row>
    <row r="10" spans="1:7">
      <c r="B10" s="27" t="s">
        <v>281</v>
      </c>
    </row>
  </sheetData>
  <mergeCells count="4">
    <mergeCell ref="B2:B3"/>
    <mergeCell ref="C2:D2"/>
    <mergeCell ref="E2:F2"/>
    <mergeCell ref="B1:F1"/>
  </mergeCells>
  <pageMargins left="0.511811024" right="0.511811024" top="0.78740157499999996" bottom="0.78740157499999996" header="0.31496062000000002" footer="0.3149606200000000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FBE56-EF91-4CFB-B0AD-007076DD015C}">
  <dimension ref="B1:J12"/>
  <sheetViews>
    <sheetView topLeftCell="B1" workbookViewId="0">
      <selection activeCell="B4" sqref="B4"/>
    </sheetView>
  </sheetViews>
  <sheetFormatPr defaultRowHeight="14.45"/>
  <cols>
    <col min="1" max="1" width="0" hidden="1" customWidth="1"/>
    <col min="2" max="2" width="25.5703125" customWidth="1"/>
    <col min="3" max="6" width="19.7109375" customWidth="1"/>
  </cols>
  <sheetData>
    <row r="1" spans="2:10" ht="42" customHeight="1">
      <c r="B1" s="286" t="s">
        <v>283</v>
      </c>
      <c r="C1" s="286"/>
      <c r="D1" s="286"/>
      <c r="E1" s="286"/>
      <c r="F1" s="286"/>
      <c r="G1" s="2"/>
    </row>
    <row r="2" spans="2:10" ht="15.75" customHeight="1">
      <c r="B2" s="320" t="s">
        <v>227</v>
      </c>
      <c r="C2" s="291" t="s">
        <v>135</v>
      </c>
      <c r="D2" s="291"/>
      <c r="E2" s="307" t="s">
        <v>136</v>
      </c>
      <c r="F2" s="307"/>
      <c r="G2" s="2"/>
    </row>
    <row r="3" spans="2:10" ht="15.75" customHeight="1">
      <c r="B3" s="320"/>
      <c r="C3" s="33" t="s">
        <v>137</v>
      </c>
      <c r="D3" s="33" t="s">
        <v>138</v>
      </c>
      <c r="E3" s="33" t="s">
        <v>137</v>
      </c>
      <c r="F3" s="33" t="s">
        <v>138</v>
      </c>
    </row>
    <row r="4" spans="2:10" s="118" customFormat="1" ht="15.75" customHeight="1">
      <c r="B4" s="244" t="s">
        <v>145</v>
      </c>
      <c r="C4" s="252">
        <v>43</v>
      </c>
      <c r="D4" s="252">
        <v>401</v>
      </c>
      <c r="E4" s="201">
        <v>9.6999999999999993</v>
      </c>
      <c r="F4" s="201">
        <v>90.3</v>
      </c>
      <c r="J4" s="196"/>
    </row>
    <row r="5" spans="2:10" ht="15.75" customHeight="1">
      <c r="B5" s="75" t="s">
        <v>228</v>
      </c>
      <c r="C5" s="78">
        <v>9</v>
      </c>
      <c r="D5" s="78">
        <v>28</v>
      </c>
      <c r="E5" s="96">
        <v>24.3</v>
      </c>
      <c r="F5" s="96">
        <v>75.7</v>
      </c>
      <c r="H5" s="29"/>
    </row>
    <row r="6" spans="2:10" ht="15.75" customHeight="1">
      <c r="B6" s="75" t="s">
        <v>229</v>
      </c>
      <c r="C6" s="78">
        <v>2</v>
      </c>
      <c r="D6" s="78">
        <v>3</v>
      </c>
      <c r="E6" s="96">
        <v>40</v>
      </c>
      <c r="F6" s="96">
        <v>60</v>
      </c>
    </row>
    <row r="7" spans="2:10" ht="15.75" customHeight="1">
      <c r="B7" s="75" t="s">
        <v>230</v>
      </c>
      <c r="C7" s="78">
        <v>18</v>
      </c>
      <c r="D7" s="78">
        <v>241</v>
      </c>
      <c r="E7" s="96">
        <v>6.9</v>
      </c>
      <c r="F7" s="96">
        <v>93.1</v>
      </c>
    </row>
    <row r="8" spans="2:10" ht="15.75" customHeight="1">
      <c r="B8" s="75" t="s">
        <v>231</v>
      </c>
      <c r="C8" s="78">
        <v>9</v>
      </c>
      <c r="D8" s="78">
        <v>113</v>
      </c>
      <c r="E8" s="96">
        <v>7.4</v>
      </c>
      <c r="F8" s="96">
        <v>92.6</v>
      </c>
    </row>
    <row r="9" spans="2:10" ht="15.75" customHeight="1">
      <c r="B9" s="75" t="s">
        <v>232</v>
      </c>
      <c r="C9" s="79">
        <v>5</v>
      </c>
      <c r="D9" s="98">
        <v>16</v>
      </c>
      <c r="E9" s="97">
        <v>23.8</v>
      </c>
      <c r="F9" s="253">
        <v>76.2</v>
      </c>
    </row>
    <row r="10" spans="2:10" ht="16.149999999999999">
      <c r="B10" s="12" t="s">
        <v>140</v>
      </c>
      <c r="C10" s="17"/>
      <c r="D10" s="17"/>
      <c r="E10" s="17"/>
      <c r="F10" s="17"/>
      <c r="G10" s="2"/>
    </row>
    <row r="11" spans="2:10" ht="16.149999999999999">
      <c r="B11" s="5" t="s">
        <v>141</v>
      </c>
      <c r="C11" s="2"/>
      <c r="D11" s="2"/>
      <c r="E11" s="2"/>
      <c r="F11" s="2"/>
      <c r="G11" s="2"/>
    </row>
    <row r="12" spans="2:10">
      <c r="B12" s="27" t="s">
        <v>281</v>
      </c>
    </row>
  </sheetData>
  <mergeCells count="4">
    <mergeCell ref="B2:B3"/>
    <mergeCell ref="C2:D2"/>
    <mergeCell ref="E2:F2"/>
    <mergeCell ref="B1:F1"/>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14638-F7EC-4581-99E5-B48E1970EE40}">
  <dimension ref="A1:D12"/>
  <sheetViews>
    <sheetView workbookViewId="0">
      <selection sqref="A1:D1"/>
    </sheetView>
  </sheetViews>
  <sheetFormatPr defaultRowHeight="14.45"/>
  <cols>
    <col min="1" max="1" width="21" customWidth="1"/>
    <col min="2" max="4" width="19.28515625" customWidth="1"/>
  </cols>
  <sheetData>
    <row r="1" spans="1:4" ht="35.450000000000003" customHeight="1">
      <c r="A1" s="306" t="s">
        <v>284</v>
      </c>
      <c r="B1" s="306"/>
      <c r="C1" s="306"/>
      <c r="D1" s="306"/>
    </row>
    <row r="2" spans="1:4" ht="15.75" customHeight="1">
      <c r="A2" s="304" t="s">
        <v>144</v>
      </c>
      <c r="B2" s="315" t="s">
        <v>285</v>
      </c>
      <c r="C2" s="329"/>
      <c r="D2" s="316"/>
    </row>
    <row r="3" spans="1:4" ht="15.75" customHeight="1">
      <c r="A3" s="304"/>
      <c r="B3" s="78" t="s">
        <v>135</v>
      </c>
      <c r="C3" s="78" t="s">
        <v>137</v>
      </c>
      <c r="D3" s="78" t="s">
        <v>138</v>
      </c>
    </row>
    <row r="4" spans="1:4" s="118" customFormat="1" ht="16.149999999999999">
      <c r="A4" s="122" t="s">
        <v>145</v>
      </c>
      <c r="B4" s="124">
        <v>14.9</v>
      </c>
      <c r="C4" s="124">
        <v>7.8</v>
      </c>
      <c r="D4" s="124">
        <v>18.600000000000001</v>
      </c>
    </row>
    <row r="5" spans="1:4" ht="16.149999999999999">
      <c r="A5" s="16" t="s">
        <v>146</v>
      </c>
      <c r="B5" s="3">
        <v>13.2</v>
      </c>
      <c r="C5" s="3">
        <v>7.3</v>
      </c>
      <c r="D5" s="3">
        <v>16.399999999999999</v>
      </c>
    </row>
    <row r="6" spans="1:4" ht="16.149999999999999">
      <c r="A6" s="16" t="s">
        <v>147</v>
      </c>
      <c r="B6" s="3">
        <v>18.8</v>
      </c>
      <c r="C6" s="3">
        <v>10.7</v>
      </c>
      <c r="D6" s="4">
        <v>23</v>
      </c>
    </row>
    <row r="7" spans="1:4" ht="16.149999999999999">
      <c r="A7" s="16" t="s">
        <v>148</v>
      </c>
      <c r="B7" s="3">
        <v>11.7</v>
      </c>
      <c r="C7" s="3">
        <v>5.2</v>
      </c>
      <c r="D7" s="4">
        <v>15</v>
      </c>
    </row>
    <row r="8" spans="1:4" ht="16.149999999999999">
      <c r="A8" s="16" t="s">
        <v>149</v>
      </c>
      <c r="B8" s="4">
        <v>17</v>
      </c>
      <c r="C8" s="3">
        <v>9.1999999999999993</v>
      </c>
      <c r="D8" s="3">
        <v>21.1</v>
      </c>
    </row>
    <row r="9" spans="1:4" ht="16.149999999999999">
      <c r="A9" s="16" t="s">
        <v>150</v>
      </c>
      <c r="B9" s="3">
        <v>14.9</v>
      </c>
      <c r="C9" s="3">
        <v>7.7</v>
      </c>
      <c r="D9" s="3">
        <v>18.8</v>
      </c>
    </row>
    <row r="10" spans="1:4" ht="16.149999999999999">
      <c r="A10" s="5" t="s">
        <v>140</v>
      </c>
      <c r="B10" s="2"/>
      <c r="C10" s="2"/>
      <c r="D10" s="2"/>
    </row>
    <row r="11" spans="1:4" ht="16.149999999999999">
      <c r="A11" s="5" t="s">
        <v>141</v>
      </c>
      <c r="B11" s="2"/>
      <c r="C11" s="2"/>
      <c r="D11" s="2"/>
    </row>
    <row r="12" spans="1:4">
      <c r="A12" s="5" t="s">
        <v>158</v>
      </c>
    </row>
  </sheetData>
  <mergeCells count="3">
    <mergeCell ref="A2:A3"/>
    <mergeCell ref="B2:D2"/>
    <mergeCell ref="A1:D1"/>
  </mergeCells>
  <pageMargins left="0.511811024" right="0.511811024" top="0.78740157499999996" bottom="0.78740157499999996" header="0.31496062000000002" footer="0.3149606200000000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1885B-8D8F-4D34-BE10-178A92D3FDB4}">
  <dimension ref="A1:F11"/>
  <sheetViews>
    <sheetView topLeftCell="B1" workbookViewId="0">
      <selection activeCell="B10" sqref="B10:E10"/>
    </sheetView>
  </sheetViews>
  <sheetFormatPr defaultRowHeight="14.45"/>
  <cols>
    <col min="1" max="1" width="0" hidden="1" customWidth="1"/>
    <col min="2" max="2" width="25.5703125" customWidth="1"/>
    <col min="3" max="3" width="16.42578125" customWidth="1"/>
    <col min="4" max="5" width="17.5703125" customWidth="1"/>
  </cols>
  <sheetData>
    <row r="1" spans="1:6" ht="39.6" customHeight="1">
      <c r="B1" s="286" t="s">
        <v>286</v>
      </c>
      <c r="C1" s="286"/>
      <c r="D1" s="286"/>
      <c r="E1" s="286"/>
      <c r="F1" s="2"/>
    </row>
    <row r="2" spans="1:6" ht="15.75" customHeight="1">
      <c r="B2" s="320" t="s">
        <v>153</v>
      </c>
      <c r="C2" s="307" t="s">
        <v>285</v>
      </c>
      <c r="D2" s="307"/>
      <c r="E2" s="307"/>
      <c r="F2" s="2"/>
    </row>
    <row r="3" spans="1:6" ht="15.75" customHeight="1">
      <c r="B3" s="320"/>
      <c r="C3" s="33" t="s">
        <v>135</v>
      </c>
      <c r="D3" s="33" t="s">
        <v>137</v>
      </c>
      <c r="E3" s="33" t="s">
        <v>138</v>
      </c>
    </row>
    <row r="4" spans="1:6" s="118" customFormat="1" ht="15.75" customHeight="1">
      <c r="B4" s="244" t="s">
        <v>145</v>
      </c>
      <c r="C4" s="252">
        <v>14.9</v>
      </c>
      <c r="D4" s="252">
        <v>7.8</v>
      </c>
      <c r="E4" s="252">
        <v>18.600000000000001</v>
      </c>
    </row>
    <row r="5" spans="1:6" ht="16.149999999999999">
      <c r="A5">
        <v>1</v>
      </c>
      <c r="B5" s="76" t="s">
        <v>223</v>
      </c>
      <c r="C5" s="90">
        <v>35.5</v>
      </c>
      <c r="D5" s="90">
        <v>30.6</v>
      </c>
      <c r="E5" s="90">
        <v>36.299999999999997</v>
      </c>
    </row>
    <row r="6" spans="1:6" ht="16.149999999999999">
      <c r="A6">
        <v>2</v>
      </c>
      <c r="B6" s="76" t="s">
        <v>224</v>
      </c>
      <c r="C6" s="90">
        <v>34.9</v>
      </c>
      <c r="D6" s="100">
        <v>29</v>
      </c>
      <c r="E6" s="90">
        <v>36.700000000000003</v>
      </c>
    </row>
    <row r="7" spans="1:6" ht="16.149999999999999">
      <c r="A7">
        <v>3</v>
      </c>
      <c r="B7" s="76" t="s">
        <v>225</v>
      </c>
      <c r="C7" s="90">
        <v>13.4</v>
      </c>
      <c r="D7" s="90">
        <v>6.9</v>
      </c>
      <c r="E7" s="100">
        <v>17</v>
      </c>
    </row>
    <row r="8" spans="1:6" ht="16.149999999999999">
      <c r="B8" s="12" t="s">
        <v>140</v>
      </c>
      <c r="C8" s="17"/>
      <c r="D8" s="17"/>
      <c r="E8" s="17"/>
      <c r="F8" s="2"/>
    </row>
    <row r="9" spans="1:6" ht="15.75">
      <c r="B9" s="5" t="s">
        <v>141</v>
      </c>
      <c r="C9" s="2"/>
      <c r="D9" s="2"/>
      <c r="E9" s="2"/>
      <c r="F9" s="2"/>
    </row>
    <row r="10" spans="1:6" ht="49.5" customHeight="1">
      <c r="B10" s="330" t="s">
        <v>158</v>
      </c>
      <c r="C10" s="330"/>
      <c r="D10" s="330"/>
      <c r="E10" s="330"/>
    </row>
    <row r="11" spans="1:6" ht="15"/>
  </sheetData>
  <mergeCells count="4">
    <mergeCell ref="B2:B3"/>
    <mergeCell ref="C2:E2"/>
    <mergeCell ref="B1:E1"/>
    <mergeCell ref="B10:E10"/>
  </mergeCells>
  <pageMargins left="0.511811024" right="0.511811024" top="0.78740157499999996" bottom="0.78740157499999996" header="0.31496062000000002" footer="0.3149606200000000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6821F-61E4-4432-80DF-29FD7F6B1967}">
  <dimension ref="A1:E14"/>
  <sheetViews>
    <sheetView topLeftCell="B1" workbookViewId="0">
      <selection activeCell="B13" sqref="B13:E13"/>
    </sheetView>
  </sheetViews>
  <sheetFormatPr defaultRowHeight="14.45"/>
  <cols>
    <col min="1" max="1" width="0" hidden="1" customWidth="1"/>
    <col min="2" max="2" width="24" customWidth="1"/>
    <col min="3" max="3" width="19.28515625" customWidth="1"/>
    <col min="4" max="5" width="19.140625" customWidth="1"/>
  </cols>
  <sheetData>
    <row r="1" spans="1:5" s="2" customFormat="1" ht="45" customHeight="1">
      <c r="B1" s="306" t="s">
        <v>287</v>
      </c>
      <c r="C1" s="306"/>
      <c r="D1" s="306"/>
      <c r="E1" s="306"/>
    </row>
    <row r="2" spans="1:5" s="2" customFormat="1" ht="16.149999999999999">
      <c r="B2" s="298" t="s">
        <v>160</v>
      </c>
      <c r="C2" s="315" t="s">
        <v>285</v>
      </c>
      <c r="D2" s="329"/>
      <c r="E2" s="316"/>
    </row>
    <row r="3" spans="1:5" s="2" customFormat="1" ht="16.149999999999999">
      <c r="B3" s="299"/>
      <c r="C3" s="78" t="s">
        <v>135</v>
      </c>
      <c r="D3" s="78" t="s">
        <v>137</v>
      </c>
      <c r="E3" s="78" t="s">
        <v>138</v>
      </c>
    </row>
    <row r="4" spans="1:5" s="49" customFormat="1" ht="16.149999999999999">
      <c r="B4" s="109" t="s">
        <v>145</v>
      </c>
      <c r="C4" s="124">
        <v>14.9</v>
      </c>
      <c r="D4" s="111">
        <v>7.8</v>
      </c>
      <c r="E4" s="111">
        <v>18.600000000000001</v>
      </c>
    </row>
    <row r="5" spans="1:5" s="2" customFormat="1" ht="16.149999999999999">
      <c r="A5" s="2">
        <v>1</v>
      </c>
      <c r="B5" s="16" t="s">
        <v>161</v>
      </c>
      <c r="C5" s="3">
        <v>17.399999999999999</v>
      </c>
      <c r="D5" s="3">
        <v>9.6999999999999993</v>
      </c>
      <c r="E5" s="3">
        <v>21.4</v>
      </c>
    </row>
    <row r="6" spans="1:5" s="2" customFormat="1" ht="16.149999999999999">
      <c r="A6" s="2">
        <v>2</v>
      </c>
      <c r="B6" s="16" t="s">
        <v>162</v>
      </c>
      <c r="C6" s="3">
        <v>8.3000000000000007</v>
      </c>
      <c r="D6" s="3">
        <v>3.6</v>
      </c>
      <c r="E6" s="3">
        <v>11.1</v>
      </c>
    </row>
    <row r="7" spans="1:5" s="2" customFormat="1" ht="16.149999999999999">
      <c r="A7" s="2">
        <v>3</v>
      </c>
      <c r="B7" s="16" t="s">
        <v>163</v>
      </c>
      <c r="C7" s="3">
        <v>13.9</v>
      </c>
      <c r="D7" s="3">
        <v>6.8</v>
      </c>
      <c r="E7" s="3">
        <v>17.5</v>
      </c>
    </row>
    <row r="8" spans="1:5" s="2" customFormat="1" ht="16.149999999999999">
      <c r="A8" s="2">
        <v>4</v>
      </c>
      <c r="B8" s="16" t="s">
        <v>164</v>
      </c>
      <c r="C8" s="3">
        <v>13.9</v>
      </c>
      <c r="D8" s="3">
        <v>8.4</v>
      </c>
      <c r="E8" s="3">
        <v>17.2</v>
      </c>
    </row>
    <row r="9" spans="1:5" s="2" customFormat="1" ht="16.149999999999999">
      <c r="A9" s="2">
        <v>5</v>
      </c>
      <c r="B9" s="16" t="s">
        <v>165</v>
      </c>
      <c r="C9" s="3">
        <v>10.1</v>
      </c>
      <c r="D9" s="3">
        <v>4.5999999999999996</v>
      </c>
      <c r="E9" s="3">
        <v>13.4</v>
      </c>
    </row>
    <row r="10" spans="1:5" s="2" customFormat="1" ht="16.149999999999999">
      <c r="A10" s="2">
        <v>6</v>
      </c>
      <c r="B10" s="16" t="s">
        <v>166</v>
      </c>
      <c r="C10" s="3">
        <v>13.2</v>
      </c>
      <c r="D10" s="3">
        <v>5.5</v>
      </c>
      <c r="E10" s="3">
        <v>17.2</v>
      </c>
    </row>
    <row r="11" spans="1:5">
      <c r="B11" s="5" t="s">
        <v>140</v>
      </c>
    </row>
    <row r="12" spans="1:5" ht="15">
      <c r="B12" s="5" t="s">
        <v>141</v>
      </c>
    </row>
    <row r="13" spans="1:5" ht="36" customHeight="1">
      <c r="B13" s="303" t="s">
        <v>158</v>
      </c>
      <c r="C13" s="303"/>
      <c r="D13" s="303"/>
      <c r="E13" s="303"/>
    </row>
    <row r="14" spans="1:5" ht="15"/>
  </sheetData>
  <mergeCells count="4">
    <mergeCell ref="B2:B3"/>
    <mergeCell ref="C2:E2"/>
    <mergeCell ref="B1:E1"/>
    <mergeCell ref="B13:E13"/>
  </mergeCells>
  <pageMargins left="0.511811024" right="0.511811024" top="0.78740157499999996" bottom="0.78740157499999996" header="0.31496062000000002" footer="0.3149606200000000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11F06-27B7-4A6B-8A0D-3DBF3CCF5C6F}">
  <dimension ref="A1:D17"/>
  <sheetViews>
    <sheetView workbookViewId="0">
      <selection activeCell="C21" sqref="C21"/>
    </sheetView>
  </sheetViews>
  <sheetFormatPr defaultColWidth="9.140625" defaultRowHeight="16.149999999999999"/>
  <cols>
    <col min="1" max="1" width="24.140625" style="2" customWidth="1"/>
    <col min="2" max="4" width="18.42578125" style="2" customWidth="1"/>
    <col min="5" max="16384" width="9.140625" style="2"/>
  </cols>
  <sheetData>
    <row r="1" spans="1:4" ht="42.6" customHeight="1">
      <c r="A1" s="306" t="s">
        <v>288</v>
      </c>
      <c r="B1" s="306"/>
      <c r="C1" s="306"/>
      <c r="D1" s="306"/>
    </row>
    <row r="2" spans="1:4">
      <c r="A2" s="304" t="s">
        <v>169</v>
      </c>
      <c r="B2" s="315" t="s">
        <v>285</v>
      </c>
      <c r="C2" s="329"/>
      <c r="D2" s="316"/>
    </row>
    <row r="3" spans="1:4">
      <c r="A3" s="304"/>
      <c r="B3" s="78" t="s">
        <v>135</v>
      </c>
      <c r="C3" s="78" t="s">
        <v>137</v>
      </c>
      <c r="D3" s="78" t="s">
        <v>138</v>
      </c>
    </row>
    <row r="4" spans="1:4" s="49" customFormat="1">
      <c r="A4" s="108" t="s">
        <v>145</v>
      </c>
      <c r="B4" s="132">
        <v>14.9</v>
      </c>
      <c r="C4" s="120">
        <v>7.8</v>
      </c>
      <c r="D4" s="120">
        <v>18.600000000000001</v>
      </c>
    </row>
    <row r="5" spans="1:4" s="49" customFormat="1">
      <c r="A5" s="16" t="s">
        <v>170</v>
      </c>
      <c r="B5" s="9">
        <v>7.7</v>
      </c>
      <c r="C5" s="10">
        <v>3</v>
      </c>
      <c r="D5" s="10">
        <v>12</v>
      </c>
    </row>
    <row r="6" spans="1:4">
      <c r="A6" s="16" t="s">
        <v>171</v>
      </c>
      <c r="B6" s="9">
        <v>10.1</v>
      </c>
      <c r="C6" s="9">
        <v>4.9000000000000004</v>
      </c>
      <c r="D6" s="9">
        <v>14.6</v>
      </c>
    </row>
    <row r="7" spans="1:4">
      <c r="A7" s="16" t="s">
        <v>172</v>
      </c>
      <c r="B7" s="9">
        <v>13.1</v>
      </c>
      <c r="C7" s="9">
        <v>5.7</v>
      </c>
      <c r="D7" s="9">
        <v>18.100000000000001</v>
      </c>
    </row>
    <row r="8" spans="1:4">
      <c r="A8" s="16" t="s">
        <v>173</v>
      </c>
      <c r="B8" s="9">
        <v>16.3</v>
      </c>
      <c r="C8" s="9">
        <v>7.9</v>
      </c>
      <c r="D8" s="9">
        <v>21.3</v>
      </c>
    </row>
    <row r="9" spans="1:4">
      <c r="A9" s="16" t="s">
        <v>174</v>
      </c>
      <c r="B9" s="9">
        <v>16.399999999999999</v>
      </c>
      <c r="C9" s="9">
        <v>8.6</v>
      </c>
      <c r="D9" s="9">
        <v>20.6</v>
      </c>
    </row>
    <row r="10" spans="1:4">
      <c r="A10" s="16" t="s">
        <v>175</v>
      </c>
      <c r="B10" s="9">
        <v>14.3</v>
      </c>
      <c r="C10" s="9">
        <v>7.9</v>
      </c>
      <c r="D10" s="9">
        <v>17.5</v>
      </c>
    </row>
    <row r="11" spans="1:4">
      <c r="A11" s="16" t="s">
        <v>176</v>
      </c>
      <c r="B11" s="9">
        <v>12.2</v>
      </c>
      <c r="C11" s="9">
        <v>6.8</v>
      </c>
      <c r="D11" s="9">
        <v>14.5</v>
      </c>
    </row>
    <row r="12" spans="1:4">
      <c r="A12" s="16" t="s">
        <v>177</v>
      </c>
      <c r="B12" s="10">
        <v>10</v>
      </c>
      <c r="C12" s="9">
        <v>6.3</v>
      </c>
      <c r="D12" s="9">
        <v>11.2</v>
      </c>
    </row>
    <row r="13" spans="1:4">
      <c r="A13" s="5" t="s">
        <v>140</v>
      </c>
      <c r="B13" s="7"/>
    </row>
    <row r="14" spans="1:4" ht="15">
      <c r="A14" s="5" t="s">
        <v>141</v>
      </c>
    </row>
    <row r="15" spans="1:4" ht="42.75" customHeight="1">
      <c r="A15" s="308" t="s">
        <v>158</v>
      </c>
      <c r="B15" s="308"/>
      <c r="C15" s="308"/>
      <c r="D15" s="308"/>
    </row>
    <row r="16" spans="1:4" ht="15"/>
    <row r="17" ht="15"/>
  </sheetData>
  <mergeCells count="4">
    <mergeCell ref="A2:A3"/>
    <mergeCell ref="B2:D2"/>
    <mergeCell ref="A1:D1"/>
    <mergeCell ref="A15:D15"/>
  </mergeCells>
  <pageMargins left="0.511811024" right="0.511811024" top="0.78740157499999996" bottom="0.78740157499999996" header="0.31496062000000002" footer="0.3149606200000000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B178F-214A-41CC-B2CF-E7258D2C7EF7}">
  <dimension ref="A1:J28"/>
  <sheetViews>
    <sheetView workbookViewId="0">
      <selection activeCell="A13" sqref="A13"/>
    </sheetView>
  </sheetViews>
  <sheetFormatPr defaultRowHeight="14.45"/>
  <cols>
    <col min="1" max="1" width="40" customWidth="1"/>
    <col min="2" max="4" width="15.140625" customWidth="1"/>
  </cols>
  <sheetData>
    <row r="1" spans="1:10" s="2" customFormat="1" ht="54" customHeight="1">
      <c r="A1" s="331" t="s">
        <v>289</v>
      </c>
      <c r="B1" s="331"/>
      <c r="C1" s="331"/>
      <c r="D1" s="331"/>
      <c r="J1" s="25"/>
    </row>
    <row r="2" spans="1:10" s="2" customFormat="1" ht="16.149999999999999">
      <c r="A2" s="304" t="s">
        <v>181</v>
      </c>
      <c r="B2" s="307" t="s">
        <v>285</v>
      </c>
      <c r="C2" s="307"/>
      <c r="D2" s="307"/>
    </row>
    <row r="3" spans="1:10" s="2" customFormat="1" ht="16.149999999999999">
      <c r="A3" s="304"/>
      <c r="B3" s="33" t="s">
        <v>135</v>
      </c>
      <c r="C3" s="33" t="s">
        <v>137</v>
      </c>
      <c r="D3" s="33" t="s">
        <v>138</v>
      </c>
    </row>
    <row r="4" spans="1:10" s="49" customFormat="1" ht="16.149999999999999">
      <c r="A4" s="109" t="s">
        <v>145</v>
      </c>
      <c r="B4" s="131">
        <v>14.9</v>
      </c>
      <c r="C4" s="131">
        <v>7.8</v>
      </c>
      <c r="D4" s="131">
        <v>18.600000000000001</v>
      </c>
    </row>
    <row r="5" spans="1:10" s="2" customFormat="1" ht="16.149999999999999">
      <c r="A5" s="22" t="s">
        <v>182</v>
      </c>
      <c r="B5" s="4">
        <v>0</v>
      </c>
      <c r="C5" s="205">
        <v>0</v>
      </c>
      <c r="D5" s="205">
        <v>0</v>
      </c>
    </row>
    <row r="6" spans="1:10" s="2" customFormat="1" ht="16.149999999999999">
      <c r="A6" s="16" t="s">
        <v>183</v>
      </c>
      <c r="B6" s="4">
        <v>7.2</v>
      </c>
      <c r="C6" s="4">
        <v>2</v>
      </c>
      <c r="D6" s="4">
        <v>9.5</v>
      </c>
      <c r="F6" s="7"/>
      <c r="G6" s="7"/>
    </row>
    <row r="7" spans="1:10" s="2" customFormat="1" ht="16.149999999999999">
      <c r="A7" s="16" t="s">
        <v>184</v>
      </c>
      <c r="B7" s="3">
        <v>11.5</v>
      </c>
      <c r="C7" s="3">
        <v>2.2000000000000002</v>
      </c>
      <c r="D7" s="3">
        <v>14.7</v>
      </c>
      <c r="F7" s="7"/>
      <c r="G7" s="7"/>
    </row>
    <row r="8" spans="1:10" s="2" customFormat="1" ht="16.149999999999999">
      <c r="A8" s="16" t="s">
        <v>185</v>
      </c>
      <c r="B8" s="3">
        <v>12.4</v>
      </c>
      <c r="C8" s="3">
        <v>3.2</v>
      </c>
      <c r="D8" s="3">
        <v>15.8</v>
      </c>
      <c r="F8" s="7"/>
      <c r="G8" s="7"/>
    </row>
    <row r="9" spans="1:10" s="2" customFormat="1" ht="16.149999999999999">
      <c r="A9" s="16" t="s">
        <v>186</v>
      </c>
      <c r="B9" s="4">
        <v>10</v>
      </c>
      <c r="C9" s="3">
        <v>2.2999999999999998</v>
      </c>
      <c r="D9" s="3">
        <v>13.4</v>
      </c>
      <c r="F9" s="7"/>
      <c r="G9" s="7"/>
    </row>
    <row r="10" spans="1:10" s="2" customFormat="1" ht="16.149999999999999">
      <c r="A10" s="16" t="s">
        <v>187</v>
      </c>
      <c r="B10" s="3">
        <v>13.9</v>
      </c>
      <c r="C10" s="3">
        <v>5.6</v>
      </c>
      <c r="D10" s="3">
        <v>18.2</v>
      </c>
      <c r="F10" s="7"/>
      <c r="G10" s="7"/>
    </row>
    <row r="11" spans="1:10" s="2" customFormat="1" ht="16.149999999999999">
      <c r="A11" s="16" t="s">
        <v>188</v>
      </c>
      <c r="B11" s="3">
        <v>12.7</v>
      </c>
      <c r="C11" s="3">
        <v>6.1</v>
      </c>
      <c r="D11" s="3">
        <v>16.899999999999999</v>
      </c>
      <c r="F11" s="7"/>
      <c r="G11" s="7"/>
    </row>
    <row r="12" spans="1:10" s="2" customFormat="1" ht="16.149999999999999">
      <c r="A12" s="16" t="s">
        <v>189</v>
      </c>
      <c r="B12" s="3">
        <v>20.100000000000001</v>
      </c>
      <c r="C12" s="3">
        <v>13.8</v>
      </c>
      <c r="D12" s="3">
        <v>24.6</v>
      </c>
      <c r="F12" s="7"/>
      <c r="G12" s="26"/>
    </row>
    <row r="13" spans="1:10">
      <c r="A13" s="5" t="s">
        <v>140</v>
      </c>
    </row>
    <row r="14" spans="1:10">
      <c r="A14" s="5" t="s">
        <v>141</v>
      </c>
    </row>
    <row r="15" spans="1:10">
      <c r="A15" s="27" t="s">
        <v>158</v>
      </c>
    </row>
    <row r="20" spans="1:4">
      <c r="A20" s="28"/>
      <c r="B20" s="28"/>
      <c r="C20" s="28"/>
      <c r="D20" s="28"/>
    </row>
    <row r="21" spans="1:4">
      <c r="A21" s="28"/>
      <c r="B21" s="28"/>
      <c r="C21" s="28"/>
      <c r="D21" s="28"/>
    </row>
    <row r="22" spans="1:4">
      <c r="A22" s="28"/>
      <c r="B22" s="28"/>
      <c r="C22" s="28"/>
      <c r="D22" s="28"/>
    </row>
    <row r="23" spans="1:4">
      <c r="A23" s="28"/>
      <c r="B23" s="28"/>
      <c r="C23" s="28"/>
      <c r="D23" s="28"/>
    </row>
    <row r="24" spans="1:4">
      <c r="A24" s="28"/>
      <c r="B24" s="28"/>
      <c r="C24" s="28"/>
      <c r="D24" s="28"/>
    </row>
    <row r="25" spans="1:4">
      <c r="A25" s="28"/>
      <c r="B25" s="28"/>
      <c r="C25" s="28"/>
      <c r="D25" s="28"/>
    </row>
    <row r="26" spans="1:4">
      <c r="A26" s="28"/>
      <c r="B26" s="28"/>
      <c r="C26" s="28"/>
      <c r="D26" s="28"/>
    </row>
    <row r="27" spans="1:4">
      <c r="A27" s="28"/>
      <c r="B27" s="28"/>
      <c r="C27" s="28"/>
      <c r="D27" s="28"/>
    </row>
    <row r="28" spans="1:4">
      <c r="A28" s="28"/>
      <c r="B28" s="28"/>
      <c r="C28" s="28"/>
      <c r="D28" s="28"/>
    </row>
  </sheetData>
  <mergeCells count="3">
    <mergeCell ref="A2:A3"/>
    <mergeCell ref="B2:D2"/>
    <mergeCell ref="A1:D1"/>
  </mergeCells>
  <pageMargins left="0.511811024" right="0.511811024" top="0.78740157499999996" bottom="0.78740157499999996" header="0.31496062000000002" footer="0.3149606200000000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B2B37-666C-41C3-9F2F-B424EF7A96B4}">
  <dimension ref="A1:M228"/>
  <sheetViews>
    <sheetView topLeftCell="A13" workbookViewId="0">
      <selection sqref="A1:D1"/>
    </sheetView>
  </sheetViews>
  <sheetFormatPr defaultRowHeight="14.45"/>
  <cols>
    <col min="1" max="1" width="31.140625" customWidth="1"/>
    <col min="2" max="4" width="17.42578125" customWidth="1"/>
  </cols>
  <sheetData>
    <row r="1" spans="1:4" ht="39" customHeight="1">
      <c r="A1" s="286" t="s">
        <v>290</v>
      </c>
      <c r="B1" s="286"/>
      <c r="C1" s="286"/>
      <c r="D1" s="286"/>
    </row>
    <row r="2" spans="1:4" ht="16.149999999999999">
      <c r="A2" s="292" t="s">
        <v>191</v>
      </c>
      <c r="B2" s="315" t="s">
        <v>285</v>
      </c>
      <c r="C2" s="329"/>
      <c r="D2" s="316"/>
    </row>
    <row r="3" spans="1:4" ht="16.149999999999999">
      <c r="A3" s="282"/>
      <c r="B3" s="78" t="s">
        <v>135</v>
      </c>
      <c r="C3" s="78" t="s">
        <v>137</v>
      </c>
      <c r="D3" s="78" t="s">
        <v>138</v>
      </c>
    </row>
    <row r="4" spans="1:4" s="118" customFormat="1" ht="16.149999999999999">
      <c r="A4" s="254" t="s">
        <v>145</v>
      </c>
      <c r="B4" s="255">
        <v>14.9</v>
      </c>
      <c r="C4" s="242">
        <v>7.8</v>
      </c>
      <c r="D4" s="242">
        <v>18.600000000000001</v>
      </c>
    </row>
    <row r="5" spans="1:4" ht="16.149999999999999">
      <c r="A5" s="69" t="s">
        <v>192</v>
      </c>
      <c r="B5" s="63">
        <v>4.3</v>
      </c>
      <c r="C5" s="50">
        <v>1.6</v>
      </c>
      <c r="D5" s="50">
        <v>5.7</v>
      </c>
    </row>
    <row r="6" spans="1:4" ht="16.149999999999999">
      <c r="A6" s="69" t="s">
        <v>193</v>
      </c>
      <c r="B6" s="63">
        <v>10.7</v>
      </c>
      <c r="C6" s="50">
        <v>5.2</v>
      </c>
      <c r="D6" s="50">
        <v>13.6</v>
      </c>
    </row>
    <row r="7" spans="1:4" ht="16.149999999999999">
      <c r="A7" s="69" t="s">
        <v>194</v>
      </c>
      <c r="B7" s="63">
        <v>9.8000000000000007</v>
      </c>
      <c r="C7" s="50">
        <v>4.7</v>
      </c>
      <c r="D7" s="50">
        <v>12.8</v>
      </c>
    </row>
    <row r="8" spans="1:4" ht="16.149999999999999">
      <c r="A8" s="69" t="s">
        <v>195</v>
      </c>
      <c r="B8" s="63">
        <v>3.7</v>
      </c>
      <c r="C8" s="50">
        <v>1.9</v>
      </c>
      <c r="D8" s="50">
        <v>4.5999999999999996</v>
      </c>
    </row>
    <row r="9" spans="1:4" ht="16.149999999999999">
      <c r="A9" s="69" t="s">
        <v>196</v>
      </c>
      <c r="B9" s="63">
        <v>21.8</v>
      </c>
      <c r="C9" s="50">
        <v>12</v>
      </c>
      <c r="D9" s="50">
        <v>26.8</v>
      </c>
    </row>
    <row r="10" spans="1:4" ht="16.149999999999999">
      <c r="A10" s="69" t="s">
        <v>197</v>
      </c>
      <c r="B10" s="63">
        <v>6</v>
      </c>
      <c r="C10" s="50">
        <v>2.2000000000000002</v>
      </c>
      <c r="D10" s="50">
        <v>7.9</v>
      </c>
    </row>
    <row r="11" spans="1:4" ht="16.149999999999999">
      <c r="A11" s="69" t="s">
        <v>198</v>
      </c>
      <c r="B11" s="63">
        <v>4.2</v>
      </c>
      <c r="C11" s="50">
        <v>2.2999999999999998</v>
      </c>
      <c r="D11" s="50">
        <v>5.0999999999999996</v>
      </c>
    </row>
    <row r="12" spans="1:4" ht="16.149999999999999">
      <c r="A12" s="69" t="s">
        <v>199</v>
      </c>
      <c r="B12" s="63">
        <v>11.8</v>
      </c>
      <c r="C12" s="50">
        <v>4.5</v>
      </c>
      <c r="D12" s="50">
        <v>16.8</v>
      </c>
    </row>
    <row r="13" spans="1:4" ht="16.149999999999999">
      <c r="A13" s="69" t="s">
        <v>200</v>
      </c>
      <c r="B13" s="63">
        <v>0</v>
      </c>
      <c r="C13" s="81">
        <v>0</v>
      </c>
      <c r="D13" s="81">
        <v>0</v>
      </c>
    </row>
    <row r="14" spans="1:4" ht="16.149999999999999">
      <c r="A14" s="69" t="s">
        <v>201</v>
      </c>
      <c r="B14" s="63">
        <v>0</v>
      </c>
      <c r="C14" s="81">
        <v>0</v>
      </c>
      <c r="D14" s="81">
        <v>0</v>
      </c>
    </row>
    <row r="15" spans="1:4" ht="16.149999999999999">
      <c r="A15" s="69" t="s">
        <v>202</v>
      </c>
      <c r="B15" s="63">
        <v>12.3</v>
      </c>
      <c r="C15" s="50">
        <v>6.3</v>
      </c>
      <c r="D15" s="50">
        <v>15.5</v>
      </c>
    </row>
    <row r="16" spans="1:4" ht="16.149999999999999">
      <c r="A16" s="69" t="s">
        <v>203</v>
      </c>
      <c r="B16" s="63">
        <v>16.600000000000001</v>
      </c>
      <c r="C16" s="50">
        <v>8.3000000000000007</v>
      </c>
      <c r="D16" s="50">
        <v>20.7</v>
      </c>
    </row>
    <row r="17" spans="1:4" ht="16.149999999999999">
      <c r="A17" s="69" t="s">
        <v>204</v>
      </c>
      <c r="B17" s="63">
        <v>2.7</v>
      </c>
      <c r="C17" s="50">
        <v>1.7</v>
      </c>
      <c r="D17" s="50">
        <v>3.3</v>
      </c>
    </row>
    <row r="18" spans="1:4" ht="16.149999999999999">
      <c r="A18" s="69" t="s">
        <v>205</v>
      </c>
      <c r="B18" s="63">
        <v>11.2</v>
      </c>
      <c r="C18" s="50">
        <v>5.3</v>
      </c>
      <c r="D18" s="50">
        <v>14.4</v>
      </c>
    </row>
    <row r="19" spans="1:4" ht="16.149999999999999">
      <c r="A19" s="69" t="s">
        <v>206</v>
      </c>
      <c r="B19" s="63">
        <v>20.8</v>
      </c>
      <c r="C19" s="50">
        <v>11.3</v>
      </c>
      <c r="D19" s="50">
        <v>25.7</v>
      </c>
    </row>
    <row r="20" spans="1:4" ht="16.149999999999999">
      <c r="A20" s="69" t="s">
        <v>207</v>
      </c>
      <c r="B20" s="63">
        <v>9.4</v>
      </c>
      <c r="C20" s="50">
        <v>4.2</v>
      </c>
      <c r="D20" s="50">
        <v>12.1</v>
      </c>
    </row>
    <row r="21" spans="1:4" ht="16.149999999999999">
      <c r="A21" s="69" t="s">
        <v>208</v>
      </c>
      <c r="B21" s="63">
        <v>2.5</v>
      </c>
      <c r="C21" s="50">
        <v>0.9</v>
      </c>
      <c r="D21" s="50">
        <v>3.3</v>
      </c>
    </row>
    <row r="22" spans="1:4" ht="16.149999999999999">
      <c r="A22" s="69" t="s">
        <v>209</v>
      </c>
      <c r="B22" s="63">
        <v>15.9</v>
      </c>
      <c r="C22" s="50">
        <v>8.6999999999999993</v>
      </c>
      <c r="D22" s="50">
        <v>19.7</v>
      </c>
    </row>
    <row r="23" spans="1:4" ht="16.149999999999999">
      <c r="A23" s="69" t="s">
        <v>210</v>
      </c>
      <c r="B23" s="63">
        <v>20.7</v>
      </c>
      <c r="C23" s="50">
        <v>10.4</v>
      </c>
      <c r="D23" s="50">
        <v>25.9</v>
      </c>
    </row>
    <row r="24" spans="1:4" ht="16.149999999999999">
      <c r="A24" s="69" t="s">
        <v>211</v>
      </c>
      <c r="B24" s="63">
        <v>16</v>
      </c>
      <c r="C24" s="50">
        <v>7.9</v>
      </c>
      <c r="D24" s="50">
        <v>20.2</v>
      </c>
    </row>
    <row r="25" spans="1:4" ht="16.149999999999999">
      <c r="A25" s="69" t="s">
        <v>212</v>
      </c>
      <c r="B25" s="63">
        <v>2</v>
      </c>
      <c r="C25" s="50">
        <v>2.4</v>
      </c>
      <c r="D25" s="50">
        <v>1.8</v>
      </c>
    </row>
    <row r="26" spans="1:4" ht="16.149999999999999">
      <c r="A26" s="69" t="s">
        <v>213</v>
      </c>
      <c r="B26" s="63">
        <v>0</v>
      </c>
      <c r="C26" s="50">
        <v>0</v>
      </c>
      <c r="D26" s="50">
        <v>0</v>
      </c>
    </row>
    <row r="27" spans="1:4" ht="16.149999999999999">
      <c r="A27" s="69" t="s">
        <v>214</v>
      </c>
      <c r="B27" s="63">
        <v>12.1</v>
      </c>
      <c r="C27" s="50">
        <v>8</v>
      </c>
      <c r="D27" s="50">
        <v>14.4</v>
      </c>
    </row>
    <row r="28" spans="1:4" ht="16.149999999999999">
      <c r="A28" s="69" t="s">
        <v>215</v>
      </c>
      <c r="B28" s="63">
        <v>11</v>
      </c>
      <c r="C28" s="81">
        <v>5.6</v>
      </c>
      <c r="D28" s="81">
        <v>14.5</v>
      </c>
    </row>
    <row r="29" spans="1:4" ht="16.149999999999999">
      <c r="A29" s="69" t="s">
        <v>216</v>
      </c>
      <c r="B29" s="63">
        <v>4.2</v>
      </c>
      <c r="C29" s="81">
        <v>1.7</v>
      </c>
      <c r="D29" s="81">
        <v>5.7</v>
      </c>
    </row>
    <row r="30" spans="1:4" ht="16.149999999999999">
      <c r="A30" s="69" t="s">
        <v>217</v>
      </c>
      <c r="B30" s="63">
        <v>16.100000000000001</v>
      </c>
      <c r="C30" s="81">
        <v>8.1</v>
      </c>
      <c r="D30" s="81">
        <v>20.2</v>
      </c>
    </row>
    <row r="31" spans="1:4" ht="16.149999999999999">
      <c r="A31" s="69" t="s">
        <v>218</v>
      </c>
      <c r="B31" s="63">
        <v>9.3000000000000007</v>
      </c>
      <c r="C31" s="81">
        <v>4.5999999999999996</v>
      </c>
      <c r="D31" s="81">
        <v>11.8</v>
      </c>
    </row>
    <row r="32" spans="1:4" ht="16.149999999999999">
      <c r="A32" s="69" t="s">
        <v>219</v>
      </c>
      <c r="B32" s="63">
        <v>17.8</v>
      </c>
      <c r="C32" s="81">
        <v>9.8000000000000007</v>
      </c>
      <c r="D32" s="81">
        <v>22</v>
      </c>
    </row>
    <row r="33" spans="1:4" ht="16.149999999999999">
      <c r="A33" s="69" t="s">
        <v>220</v>
      </c>
      <c r="B33" s="63">
        <v>0</v>
      </c>
      <c r="C33" s="81">
        <v>0</v>
      </c>
      <c r="D33" s="81">
        <v>0</v>
      </c>
    </row>
    <row r="34" spans="1:4">
      <c r="A34" s="5" t="s">
        <v>140</v>
      </c>
    </row>
    <row r="35" spans="1:4">
      <c r="A35" s="5" t="s">
        <v>141</v>
      </c>
    </row>
    <row r="36" spans="1:4">
      <c r="A36" s="101" t="s">
        <v>158</v>
      </c>
    </row>
    <row r="153" spans="1:13">
      <c r="A153" t="s">
        <v>265</v>
      </c>
      <c r="B153" t="s">
        <v>266</v>
      </c>
      <c r="C153" t="s">
        <v>268</v>
      </c>
    </row>
    <row r="154" spans="1:13">
      <c r="A154" t="s">
        <v>269</v>
      </c>
      <c r="B154" t="s">
        <v>192</v>
      </c>
      <c r="C154" s="51">
        <v>45293.771608796298</v>
      </c>
      <c r="I154" t="s">
        <v>270</v>
      </c>
    </row>
    <row r="155" spans="1:13">
      <c r="A155" t="s">
        <v>269</v>
      </c>
      <c r="B155" t="s">
        <v>193</v>
      </c>
      <c r="C155" s="51">
        <v>45293.771608796298</v>
      </c>
      <c r="L155" t="s">
        <v>271</v>
      </c>
    </row>
    <row r="156" spans="1:13">
      <c r="A156" t="s">
        <v>269</v>
      </c>
      <c r="B156" t="s">
        <v>194</v>
      </c>
      <c r="C156" s="51">
        <v>45293.771608796298</v>
      </c>
      <c r="J156" t="s">
        <v>137</v>
      </c>
      <c r="K156" t="s">
        <v>138</v>
      </c>
      <c r="L156" t="s">
        <v>137</v>
      </c>
      <c r="M156" t="s">
        <v>138</v>
      </c>
    </row>
    <row r="157" spans="1:13">
      <c r="A157" t="s">
        <v>269</v>
      </c>
      <c r="B157" t="s">
        <v>195</v>
      </c>
      <c r="C157" s="51">
        <v>45293.771608796298</v>
      </c>
      <c r="I157" t="s">
        <v>192</v>
      </c>
      <c r="J157">
        <v>3</v>
      </c>
      <c r="K157">
        <v>2</v>
      </c>
      <c r="L157">
        <f>J157/(J157+K157)*100</f>
        <v>60</v>
      </c>
      <c r="M157">
        <f>K157/(K157+J157)*100</f>
        <v>40</v>
      </c>
    </row>
    <row r="158" spans="1:13">
      <c r="A158" t="s">
        <v>269</v>
      </c>
      <c r="B158" t="s">
        <v>196</v>
      </c>
      <c r="C158" s="51">
        <v>45293.771608796298</v>
      </c>
      <c r="I158" t="s">
        <v>193</v>
      </c>
      <c r="J158">
        <v>3</v>
      </c>
      <c r="K158">
        <v>19</v>
      </c>
      <c r="L158">
        <f t="shared" ref="L158:L187" si="0">J158/(J158+K158)*100</f>
        <v>13.636363636363635</v>
      </c>
      <c r="M158">
        <f t="shared" ref="M158:M187" si="1">K158/(K158+J158)*100</f>
        <v>86.36363636363636</v>
      </c>
    </row>
    <row r="159" spans="1:13">
      <c r="A159" t="s">
        <v>269</v>
      </c>
      <c r="B159" t="s">
        <v>198</v>
      </c>
      <c r="C159" s="51">
        <v>45293.771608796298</v>
      </c>
      <c r="I159" t="s">
        <v>194</v>
      </c>
      <c r="J159">
        <v>7</v>
      </c>
      <c r="K159">
        <v>17</v>
      </c>
      <c r="L159">
        <f t="shared" si="0"/>
        <v>29.166666666666668</v>
      </c>
      <c r="M159">
        <f t="shared" si="1"/>
        <v>70.833333333333343</v>
      </c>
    </row>
    <row r="160" spans="1:13">
      <c r="A160" t="s">
        <v>269</v>
      </c>
      <c r="B160" t="s">
        <v>272</v>
      </c>
      <c r="C160" s="51">
        <v>45293.771608796298</v>
      </c>
      <c r="I160" t="s">
        <v>195</v>
      </c>
      <c r="J160">
        <v>1</v>
      </c>
      <c r="K160">
        <v>1</v>
      </c>
      <c r="L160">
        <f t="shared" si="0"/>
        <v>50</v>
      </c>
      <c r="M160">
        <f t="shared" si="1"/>
        <v>50</v>
      </c>
    </row>
    <row r="161" spans="1:13">
      <c r="A161" t="s">
        <v>269</v>
      </c>
      <c r="B161" t="s">
        <v>199</v>
      </c>
      <c r="C161" s="51">
        <v>45293.771608796298</v>
      </c>
      <c r="I161" t="s">
        <v>196</v>
      </c>
      <c r="J161">
        <v>22</v>
      </c>
      <c r="K161">
        <v>125</v>
      </c>
      <c r="L161">
        <f t="shared" si="0"/>
        <v>14.965986394557824</v>
      </c>
      <c r="M161">
        <f t="shared" si="1"/>
        <v>85.034013605442169</v>
      </c>
    </row>
    <row r="162" spans="1:13">
      <c r="A162" t="s">
        <v>269</v>
      </c>
      <c r="B162" t="s">
        <v>200</v>
      </c>
      <c r="C162" s="51">
        <v>45293.771608796298</v>
      </c>
      <c r="I162" t="s">
        <v>198</v>
      </c>
      <c r="J162">
        <v>1</v>
      </c>
      <c r="K162">
        <v>9</v>
      </c>
      <c r="L162">
        <f t="shared" si="0"/>
        <v>10</v>
      </c>
      <c r="M162">
        <f t="shared" si="1"/>
        <v>90</v>
      </c>
    </row>
    <row r="163" spans="1:13">
      <c r="A163" t="s">
        <v>269</v>
      </c>
      <c r="B163" t="s">
        <v>201</v>
      </c>
      <c r="C163" s="51">
        <v>45293.771608796298</v>
      </c>
      <c r="I163" t="s">
        <v>272</v>
      </c>
      <c r="J163">
        <v>1</v>
      </c>
      <c r="K163">
        <v>19</v>
      </c>
      <c r="L163">
        <f t="shared" si="0"/>
        <v>5</v>
      </c>
      <c r="M163">
        <f t="shared" si="1"/>
        <v>95</v>
      </c>
    </row>
    <row r="164" spans="1:13">
      <c r="A164" t="s">
        <v>269</v>
      </c>
      <c r="B164" t="s">
        <v>202</v>
      </c>
      <c r="C164" s="51">
        <v>45293.771608796298</v>
      </c>
      <c r="I164" t="s">
        <v>199</v>
      </c>
      <c r="J164">
        <v>10</v>
      </c>
      <c r="K164">
        <v>16</v>
      </c>
      <c r="L164">
        <f t="shared" si="0"/>
        <v>38.461538461538467</v>
      </c>
      <c r="M164">
        <f t="shared" si="1"/>
        <v>61.53846153846154</v>
      </c>
    </row>
    <row r="165" spans="1:13">
      <c r="A165" t="s">
        <v>269</v>
      </c>
      <c r="B165" t="s">
        <v>203</v>
      </c>
      <c r="C165" s="51">
        <v>45293.771608796298</v>
      </c>
      <c r="I165" t="s">
        <v>200</v>
      </c>
      <c r="J165">
        <v>0</v>
      </c>
      <c r="K165">
        <v>0</v>
      </c>
      <c r="L165" t="s">
        <v>273</v>
      </c>
      <c r="M165" t="s">
        <v>273</v>
      </c>
    </row>
    <row r="166" spans="1:13">
      <c r="A166" t="s">
        <v>269</v>
      </c>
      <c r="B166" t="s">
        <v>204</v>
      </c>
      <c r="C166" s="51">
        <v>45293.771608796298</v>
      </c>
      <c r="I166" t="s">
        <v>201</v>
      </c>
      <c r="J166">
        <v>0</v>
      </c>
      <c r="K166">
        <v>0</v>
      </c>
      <c r="L166" t="s">
        <v>273</v>
      </c>
      <c r="M166" t="s">
        <v>273</v>
      </c>
    </row>
    <row r="167" spans="1:13">
      <c r="A167" t="s">
        <v>269</v>
      </c>
      <c r="B167" t="s">
        <v>274</v>
      </c>
      <c r="C167" s="51">
        <v>45293.771608796298</v>
      </c>
      <c r="I167" t="s">
        <v>202</v>
      </c>
      <c r="J167">
        <v>9</v>
      </c>
      <c r="K167">
        <v>56</v>
      </c>
      <c r="L167">
        <f t="shared" si="0"/>
        <v>13.846153846153847</v>
      </c>
      <c r="M167">
        <f t="shared" si="1"/>
        <v>86.15384615384616</v>
      </c>
    </row>
    <row r="168" spans="1:13">
      <c r="A168" t="s">
        <v>269</v>
      </c>
      <c r="B168" t="s">
        <v>205</v>
      </c>
      <c r="C168" s="51">
        <v>45293.771608796298</v>
      </c>
      <c r="I168" t="s">
        <v>203</v>
      </c>
      <c r="J168">
        <v>43</v>
      </c>
      <c r="K168">
        <v>209</v>
      </c>
      <c r="L168">
        <f t="shared" si="0"/>
        <v>17.063492063492063</v>
      </c>
      <c r="M168">
        <f t="shared" si="1"/>
        <v>82.936507936507937</v>
      </c>
    </row>
    <row r="169" spans="1:13">
      <c r="A169" t="s">
        <v>269</v>
      </c>
      <c r="B169" t="s">
        <v>206</v>
      </c>
      <c r="C169" s="51">
        <v>45293.771608796298</v>
      </c>
      <c r="I169" t="s">
        <v>204</v>
      </c>
      <c r="J169">
        <v>0</v>
      </c>
      <c r="K169">
        <v>3</v>
      </c>
      <c r="L169">
        <f t="shared" si="0"/>
        <v>0</v>
      </c>
      <c r="M169">
        <f t="shared" si="1"/>
        <v>100</v>
      </c>
    </row>
    <row r="170" spans="1:13">
      <c r="A170" t="s">
        <v>269</v>
      </c>
      <c r="B170" t="s">
        <v>275</v>
      </c>
      <c r="C170" s="51">
        <v>45293.771608796298</v>
      </c>
      <c r="I170" t="s">
        <v>274</v>
      </c>
      <c r="J170">
        <v>0</v>
      </c>
      <c r="K170">
        <v>6</v>
      </c>
      <c r="L170">
        <f t="shared" si="0"/>
        <v>0</v>
      </c>
      <c r="M170">
        <f t="shared" si="1"/>
        <v>100</v>
      </c>
    </row>
    <row r="171" spans="1:13">
      <c r="A171" t="s">
        <v>269</v>
      </c>
      <c r="B171" t="s">
        <v>208</v>
      </c>
      <c r="C171" s="51">
        <v>45293.771608796298</v>
      </c>
      <c r="I171" t="s">
        <v>205</v>
      </c>
      <c r="J171">
        <v>7</v>
      </c>
      <c r="K171">
        <v>33</v>
      </c>
      <c r="L171">
        <f t="shared" si="0"/>
        <v>17.5</v>
      </c>
      <c r="M171">
        <f t="shared" si="1"/>
        <v>82.5</v>
      </c>
    </row>
    <row r="172" spans="1:13">
      <c r="A172" t="s">
        <v>269</v>
      </c>
      <c r="B172" t="s">
        <v>209</v>
      </c>
      <c r="C172" s="51">
        <v>45293.771608796298</v>
      </c>
      <c r="I172" t="s">
        <v>206</v>
      </c>
      <c r="J172">
        <v>23</v>
      </c>
      <c r="K172">
        <v>121</v>
      </c>
      <c r="L172">
        <f t="shared" si="0"/>
        <v>15.972222222222221</v>
      </c>
      <c r="M172">
        <f t="shared" si="1"/>
        <v>84.027777777777786</v>
      </c>
    </row>
    <row r="173" spans="1:13">
      <c r="A173" t="s">
        <v>269</v>
      </c>
      <c r="B173" t="s">
        <v>276</v>
      </c>
      <c r="C173" s="51">
        <v>45293.771608796298</v>
      </c>
      <c r="I173" t="s">
        <v>275</v>
      </c>
      <c r="J173">
        <v>0</v>
      </c>
      <c r="K173">
        <v>12</v>
      </c>
      <c r="L173">
        <f t="shared" si="0"/>
        <v>0</v>
      </c>
      <c r="M173">
        <f t="shared" si="1"/>
        <v>100</v>
      </c>
    </row>
    <row r="174" spans="1:13">
      <c r="A174" t="s">
        <v>269</v>
      </c>
      <c r="B174" t="s">
        <v>210</v>
      </c>
      <c r="C174" s="51">
        <v>45293.771608796298</v>
      </c>
      <c r="I174" t="s">
        <v>208</v>
      </c>
      <c r="J174">
        <v>2</v>
      </c>
      <c r="K174">
        <v>6</v>
      </c>
      <c r="L174">
        <f t="shared" si="0"/>
        <v>25</v>
      </c>
      <c r="M174">
        <f t="shared" si="1"/>
        <v>75</v>
      </c>
    </row>
    <row r="175" spans="1:13">
      <c r="A175" t="s">
        <v>269</v>
      </c>
      <c r="B175" t="s">
        <v>211</v>
      </c>
      <c r="C175" s="51">
        <v>45293.771608796298</v>
      </c>
      <c r="I175" t="s">
        <v>209</v>
      </c>
      <c r="J175">
        <v>12</v>
      </c>
      <c r="K175">
        <v>61</v>
      </c>
      <c r="L175">
        <f t="shared" si="0"/>
        <v>16.43835616438356</v>
      </c>
      <c r="M175">
        <f t="shared" si="1"/>
        <v>83.561643835616437</v>
      </c>
    </row>
    <row r="176" spans="1:13">
      <c r="A176" t="s">
        <v>269</v>
      </c>
      <c r="B176" t="s">
        <v>212</v>
      </c>
      <c r="C176" s="51">
        <v>45293.771608796298</v>
      </c>
      <c r="I176" t="s">
        <v>276</v>
      </c>
      <c r="J176">
        <v>3</v>
      </c>
      <c r="K176">
        <v>26</v>
      </c>
      <c r="L176">
        <f t="shared" si="0"/>
        <v>10.344827586206897</v>
      </c>
      <c r="M176">
        <f t="shared" si="1"/>
        <v>89.65517241379311</v>
      </c>
    </row>
    <row r="177" spans="1:13">
      <c r="A177" t="s">
        <v>269</v>
      </c>
      <c r="B177" t="s">
        <v>213</v>
      </c>
      <c r="C177" s="51">
        <v>45293.771608796298</v>
      </c>
      <c r="I177" t="s">
        <v>210</v>
      </c>
      <c r="J177">
        <v>16</v>
      </c>
      <c r="K177">
        <v>113</v>
      </c>
      <c r="L177">
        <f t="shared" si="0"/>
        <v>12.403100775193799</v>
      </c>
      <c r="M177">
        <f t="shared" si="1"/>
        <v>87.596899224806208</v>
      </c>
    </row>
    <row r="178" spans="1:13">
      <c r="A178" t="s">
        <v>269</v>
      </c>
      <c r="B178" t="s">
        <v>214</v>
      </c>
      <c r="C178" s="51">
        <v>45293.771608796298</v>
      </c>
      <c r="I178" t="s">
        <v>211</v>
      </c>
      <c r="J178">
        <v>16</v>
      </c>
      <c r="K178">
        <v>56</v>
      </c>
      <c r="L178">
        <f t="shared" si="0"/>
        <v>22.222222222222221</v>
      </c>
      <c r="M178">
        <f t="shared" si="1"/>
        <v>77.777777777777786</v>
      </c>
    </row>
    <row r="179" spans="1:13">
      <c r="A179" t="s">
        <v>269</v>
      </c>
      <c r="B179" t="s">
        <v>277</v>
      </c>
      <c r="C179" s="51">
        <v>45293.771608796298</v>
      </c>
      <c r="I179" t="s">
        <v>212</v>
      </c>
      <c r="J179">
        <v>18</v>
      </c>
      <c r="K179">
        <v>16</v>
      </c>
      <c r="L179">
        <f t="shared" si="0"/>
        <v>52.941176470588239</v>
      </c>
      <c r="M179">
        <f t="shared" si="1"/>
        <v>47.058823529411761</v>
      </c>
    </row>
    <row r="180" spans="1:13">
      <c r="A180" t="s">
        <v>269</v>
      </c>
      <c r="B180" t="s">
        <v>215</v>
      </c>
      <c r="C180" s="51">
        <v>45293.771608796298</v>
      </c>
      <c r="I180" t="s">
        <v>213</v>
      </c>
      <c r="J180">
        <v>0</v>
      </c>
      <c r="K180">
        <v>0</v>
      </c>
      <c r="L180" t="s">
        <v>273</v>
      </c>
      <c r="M180" t="s">
        <v>273</v>
      </c>
    </row>
    <row r="181" spans="1:13">
      <c r="A181" t="s">
        <v>269</v>
      </c>
      <c r="B181" t="s">
        <v>216</v>
      </c>
      <c r="C181" s="51">
        <v>45293.771608796298</v>
      </c>
      <c r="I181" t="s">
        <v>214</v>
      </c>
      <c r="J181">
        <v>58</v>
      </c>
      <c r="K181">
        <v>149</v>
      </c>
      <c r="L181">
        <f t="shared" si="0"/>
        <v>28.019323671497588</v>
      </c>
      <c r="M181">
        <f t="shared" si="1"/>
        <v>71.980676328502412</v>
      </c>
    </row>
    <row r="182" spans="1:13">
      <c r="A182" t="s">
        <v>269</v>
      </c>
      <c r="B182" t="s">
        <v>217</v>
      </c>
      <c r="C182" s="51">
        <v>45293.771608796298</v>
      </c>
      <c r="I182" t="s">
        <v>277</v>
      </c>
      <c r="J182">
        <v>0</v>
      </c>
      <c r="K182">
        <v>11</v>
      </c>
      <c r="L182">
        <f t="shared" si="0"/>
        <v>0</v>
      </c>
      <c r="M182">
        <f t="shared" si="1"/>
        <v>100</v>
      </c>
    </row>
    <row r="183" spans="1:13">
      <c r="A183" t="s">
        <v>269</v>
      </c>
      <c r="B183" t="s">
        <v>218</v>
      </c>
      <c r="C183" s="51">
        <v>45293.771608796298</v>
      </c>
      <c r="I183" t="s">
        <v>215</v>
      </c>
      <c r="J183">
        <v>6</v>
      </c>
      <c r="K183">
        <v>21</v>
      </c>
      <c r="L183">
        <f t="shared" si="0"/>
        <v>22.222222222222221</v>
      </c>
      <c r="M183">
        <f t="shared" si="1"/>
        <v>77.777777777777786</v>
      </c>
    </row>
    <row r="184" spans="1:13">
      <c r="A184" t="s">
        <v>269</v>
      </c>
      <c r="B184" t="s">
        <v>219</v>
      </c>
      <c r="C184" s="51">
        <v>45293.771608796298</v>
      </c>
      <c r="I184" t="s">
        <v>216</v>
      </c>
      <c r="J184">
        <v>3</v>
      </c>
      <c r="K184">
        <v>5</v>
      </c>
      <c r="L184">
        <f t="shared" si="0"/>
        <v>37.5</v>
      </c>
      <c r="M184">
        <f t="shared" si="1"/>
        <v>62.5</v>
      </c>
    </row>
    <row r="185" spans="1:13">
      <c r="A185" t="s">
        <v>269</v>
      </c>
      <c r="B185" t="s">
        <v>220</v>
      </c>
      <c r="C185" s="51">
        <v>45293.771608796298</v>
      </c>
      <c r="I185" t="s">
        <v>217</v>
      </c>
      <c r="J185">
        <v>19</v>
      </c>
      <c r="K185">
        <v>108</v>
      </c>
      <c r="L185">
        <f t="shared" si="0"/>
        <v>14.960629921259844</v>
      </c>
      <c r="M185">
        <f t="shared" si="1"/>
        <v>85.039370078740163</v>
      </c>
    </row>
    <row r="186" spans="1:13">
      <c r="A186" t="s">
        <v>278</v>
      </c>
      <c r="B186" t="s">
        <v>192</v>
      </c>
      <c r="C186" s="51">
        <v>45293.771608796298</v>
      </c>
      <c r="I186" t="s">
        <v>218</v>
      </c>
      <c r="J186">
        <v>4</v>
      </c>
      <c r="K186">
        <v>23</v>
      </c>
      <c r="L186">
        <f t="shared" si="0"/>
        <v>14.814814814814813</v>
      </c>
      <c r="M186">
        <f t="shared" si="1"/>
        <v>85.18518518518519</v>
      </c>
    </row>
    <row r="187" spans="1:13">
      <c r="A187" t="s">
        <v>278</v>
      </c>
      <c r="B187" t="s">
        <v>193</v>
      </c>
      <c r="C187" s="51">
        <v>45293.771608796298</v>
      </c>
      <c r="I187" t="s">
        <v>219</v>
      </c>
      <c r="J187">
        <v>24</v>
      </c>
      <c r="K187">
        <v>155</v>
      </c>
      <c r="L187">
        <f t="shared" si="0"/>
        <v>13.407821229050279</v>
      </c>
      <c r="M187">
        <f t="shared" si="1"/>
        <v>86.592178770949729</v>
      </c>
    </row>
    <row r="188" spans="1:13">
      <c r="A188" t="s">
        <v>278</v>
      </c>
      <c r="B188" t="s">
        <v>194</v>
      </c>
      <c r="C188" s="51">
        <v>45293.771608796298</v>
      </c>
      <c r="I188" t="s">
        <v>220</v>
      </c>
      <c r="J188">
        <v>0</v>
      </c>
      <c r="K188">
        <v>0</v>
      </c>
      <c r="L188" t="s">
        <v>273</v>
      </c>
      <c r="M188" t="s">
        <v>273</v>
      </c>
    </row>
    <row r="189" spans="1:13">
      <c r="A189" t="s">
        <v>278</v>
      </c>
      <c r="B189" t="s">
        <v>195</v>
      </c>
      <c r="C189" s="51">
        <v>45293.771608796298</v>
      </c>
    </row>
    <row r="190" spans="1:13">
      <c r="A190" t="s">
        <v>278</v>
      </c>
      <c r="B190" t="s">
        <v>196</v>
      </c>
      <c r="C190" s="51">
        <v>45293.771608796298</v>
      </c>
    </row>
    <row r="191" spans="1:13">
      <c r="A191" t="s">
        <v>278</v>
      </c>
      <c r="B191" t="s">
        <v>198</v>
      </c>
      <c r="C191" s="51">
        <v>45293.771608796298</v>
      </c>
    </row>
    <row r="192" spans="1:13">
      <c r="A192" t="s">
        <v>278</v>
      </c>
      <c r="B192" t="s">
        <v>272</v>
      </c>
      <c r="C192" s="51">
        <v>45293.771608796298</v>
      </c>
    </row>
    <row r="193" spans="1:3">
      <c r="A193" t="s">
        <v>278</v>
      </c>
      <c r="B193" t="s">
        <v>199</v>
      </c>
      <c r="C193" s="51">
        <v>45293.771608796298</v>
      </c>
    </row>
    <row r="194" spans="1:3">
      <c r="A194" t="s">
        <v>278</v>
      </c>
      <c r="B194" t="s">
        <v>200</v>
      </c>
      <c r="C194" s="51">
        <v>45293.771608796298</v>
      </c>
    </row>
    <row r="195" spans="1:3">
      <c r="A195" t="s">
        <v>278</v>
      </c>
      <c r="B195" t="s">
        <v>201</v>
      </c>
      <c r="C195" s="51">
        <v>45293.771608796298</v>
      </c>
    </row>
    <row r="196" spans="1:3">
      <c r="A196" t="s">
        <v>278</v>
      </c>
      <c r="B196" t="s">
        <v>202</v>
      </c>
      <c r="C196" s="51">
        <v>45293.771608796298</v>
      </c>
    </row>
    <row r="197" spans="1:3">
      <c r="A197" t="s">
        <v>278</v>
      </c>
      <c r="B197" t="s">
        <v>203</v>
      </c>
      <c r="C197" s="51">
        <v>45293.771608796298</v>
      </c>
    </row>
    <row r="198" spans="1:3">
      <c r="A198" t="s">
        <v>278</v>
      </c>
      <c r="B198" t="s">
        <v>204</v>
      </c>
      <c r="C198" s="51">
        <v>45293.771608796298</v>
      </c>
    </row>
    <row r="199" spans="1:3">
      <c r="A199" t="s">
        <v>278</v>
      </c>
      <c r="B199" t="s">
        <v>274</v>
      </c>
      <c r="C199" s="51">
        <v>45293.771608796298</v>
      </c>
    </row>
    <row r="200" spans="1:3">
      <c r="A200" t="s">
        <v>278</v>
      </c>
      <c r="B200" t="s">
        <v>205</v>
      </c>
      <c r="C200" s="51">
        <v>45293.771608796298</v>
      </c>
    </row>
    <row r="201" spans="1:3">
      <c r="A201" t="s">
        <v>278</v>
      </c>
      <c r="B201" t="s">
        <v>206</v>
      </c>
      <c r="C201" s="51">
        <v>45293.771608796298</v>
      </c>
    </row>
    <row r="202" spans="1:3">
      <c r="A202" t="s">
        <v>278</v>
      </c>
      <c r="B202" t="s">
        <v>275</v>
      </c>
      <c r="C202" s="51">
        <v>45293.771608796298</v>
      </c>
    </row>
    <row r="203" spans="1:3">
      <c r="A203" t="s">
        <v>278</v>
      </c>
      <c r="B203" t="s">
        <v>208</v>
      </c>
      <c r="C203" s="51">
        <v>45293.771608796298</v>
      </c>
    </row>
    <row r="204" spans="1:3">
      <c r="A204" t="s">
        <v>278</v>
      </c>
      <c r="B204" t="s">
        <v>209</v>
      </c>
      <c r="C204" s="51">
        <v>45293.771608796298</v>
      </c>
    </row>
    <row r="205" spans="1:3">
      <c r="A205" t="s">
        <v>278</v>
      </c>
      <c r="B205" t="s">
        <v>276</v>
      </c>
      <c r="C205" s="51">
        <v>45293.771608796298</v>
      </c>
    </row>
    <row r="206" spans="1:3">
      <c r="A206" t="s">
        <v>278</v>
      </c>
      <c r="B206" t="s">
        <v>210</v>
      </c>
      <c r="C206" s="51">
        <v>45293.771608796298</v>
      </c>
    </row>
    <row r="207" spans="1:3">
      <c r="A207" t="s">
        <v>278</v>
      </c>
      <c r="B207" t="s">
        <v>211</v>
      </c>
      <c r="C207" s="51">
        <v>45293.771608796298</v>
      </c>
    </row>
    <row r="208" spans="1:3">
      <c r="A208" t="s">
        <v>278</v>
      </c>
      <c r="B208" t="s">
        <v>212</v>
      </c>
      <c r="C208" s="51">
        <v>45293.771608796298</v>
      </c>
    </row>
    <row r="209" spans="1:3">
      <c r="A209" t="s">
        <v>278</v>
      </c>
      <c r="B209" t="s">
        <v>213</v>
      </c>
      <c r="C209" s="51">
        <v>45293.771608796298</v>
      </c>
    </row>
    <row r="210" spans="1:3">
      <c r="A210" t="s">
        <v>278</v>
      </c>
      <c r="B210" t="s">
        <v>214</v>
      </c>
      <c r="C210" s="51">
        <v>45293.771608796298</v>
      </c>
    </row>
    <row r="211" spans="1:3">
      <c r="A211" t="s">
        <v>278</v>
      </c>
      <c r="B211" t="s">
        <v>277</v>
      </c>
      <c r="C211" s="51">
        <v>45293.771608796298</v>
      </c>
    </row>
    <row r="212" spans="1:3">
      <c r="A212" t="s">
        <v>278</v>
      </c>
      <c r="B212" t="s">
        <v>215</v>
      </c>
      <c r="C212" s="51">
        <v>45293.771608796298</v>
      </c>
    </row>
    <row r="213" spans="1:3">
      <c r="A213" t="s">
        <v>278</v>
      </c>
      <c r="B213" t="s">
        <v>216</v>
      </c>
      <c r="C213" s="51">
        <v>45293.771608796298</v>
      </c>
    </row>
    <row r="214" spans="1:3">
      <c r="A214" t="s">
        <v>278</v>
      </c>
      <c r="B214" t="s">
        <v>217</v>
      </c>
      <c r="C214" s="51">
        <v>45293.771608796298</v>
      </c>
    </row>
    <row r="215" spans="1:3">
      <c r="A215" t="s">
        <v>278</v>
      </c>
      <c r="B215" t="s">
        <v>218</v>
      </c>
      <c r="C215" s="51">
        <v>45293.771608796298</v>
      </c>
    </row>
    <row r="216" spans="1:3">
      <c r="A216" t="s">
        <v>278</v>
      </c>
      <c r="B216" t="s">
        <v>219</v>
      </c>
      <c r="C216" s="51">
        <v>45293.771608796298</v>
      </c>
    </row>
    <row r="217" spans="1:3">
      <c r="A217" t="s">
        <v>278</v>
      </c>
      <c r="B217" t="s">
        <v>220</v>
      </c>
      <c r="C217" s="51">
        <v>45293.771608796298</v>
      </c>
    </row>
    <row r="218" spans="1:3">
      <c r="A218" t="s">
        <v>279</v>
      </c>
      <c r="B218" t="s">
        <v>193</v>
      </c>
      <c r="C218" s="51">
        <v>45293.772141203706</v>
      </c>
    </row>
    <row r="219" spans="1:3">
      <c r="A219" t="s">
        <v>279</v>
      </c>
      <c r="B219" t="s">
        <v>194</v>
      </c>
      <c r="C219" s="51">
        <v>45293.772141203706</v>
      </c>
    </row>
    <row r="220" spans="1:3">
      <c r="A220" t="s">
        <v>279</v>
      </c>
      <c r="B220" t="s">
        <v>195</v>
      </c>
      <c r="C220" s="51">
        <v>45293.772141203706</v>
      </c>
    </row>
    <row r="221" spans="1:3">
      <c r="A221" t="s">
        <v>279</v>
      </c>
      <c r="B221" t="s">
        <v>198</v>
      </c>
      <c r="C221" s="51">
        <v>45293.772141203706</v>
      </c>
    </row>
    <row r="222" spans="1:3">
      <c r="A222" t="s">
        <v>279</v>
      </c>
      <c r="B222" t="s">
        <v>202</v>
      </c>
      <c r="C222" s="51">
        <v>45293.772141203706</v>
      </c>
    </row>
    <row r="223" spans="1:3">
      <c r="A223" t="s">
        <v>279</v>
      </c>
      <c r="B223" t="s">
        <v>203</v>
      </c>
      <c r="C223" s="51">
        <v>45293.772141203706</v>
      </c>
    </row>
    <row r="224" spans="1:3">
      <c r="A224" t="s">
        <v>279</v>
      </c>
      <c r="B224" t="s">
        <v>205</v>
      </c>
      <c r="C224" s="51">
        <v>45293.772141203706</v>
      </c>
    </row>
    <row r="225" spans="1:3">
      <c r="A225" t="s">
        <v>279</v>
      </c>
      <c r="B225" t="s">
        <v>275</v>
      </c>
      <c r="C225" s="51">
        <v>45293.772141203706</v>
      </c>
    </row>
    <row r="226" spans="1:3">
      <c r="A226" t="s">
        <v>279</v>
      </c>
      <c r="B226" t="s">
        <v>211</v>
      </c>
      <c r="C226" s="51">
        <v>45293.772141203706</v>
      </c>
    </row>
    <row r="227" spans="1:3">
      <c r="A227" t="s">
        <v>279</v>
      </c>
      <c r="B227" t="s">
        <v>277</v>
      </c>
      <c r="C227" s="51">
        <v>45293.772141203706</v>
      </c>
    </row>
    <row r="228" spans="1:3">
      <c r="A228" t="s">
        <v>279</v>
      </c>
      <c r="B228" t="s">
        <v>217</v>
      </c>
      <c r="C228" s="51">
        <v>45293.772141203706</v>
      </c>
    </row>
  </sheetData>
  <mergeCells count="3">
    <mergeCell ref="A2:A3"/>
    <mergeCell ref="B2:D2"/>
    <mergeCell ref="A1:D1"/>
  </mergeCell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68D2B-6096-4A70-BB67-A2850A5675FE}">
  <dimension ref="A1:E19"/>
  <sheetViews>
    <sheetView workbookViewId="0">
      <selection activeCell="A12" sqref="A12:E13"/>
    </sheetView>
  </sheetViews>
  <sheetFormatPr defaultColWidth="8.85546875" defaultRowHeight="13.9"/>
  <cols>
    <col min="1" max="1" width="24.85546875" style="8" customWidth="1"/>
    <col min="2" max="5" width="17.28515625" style="8" customWidth="1"/>
    <col min="6" max="16384" width="8.85546875" style="8"/>
  </cols>
  <sheetData>
    <row r="1" spans="1:5" ht="48" customHeight="1">
      <c r="A1" s="286" t="s">
        <v>143</v>
      </c>
      <c r="B1" s="286"/>
      <c r="C1" s="286"/>
      <c r="D1" s="286"/>
      <c r="E1" s="286"/>
    </row>
    <row r="2" spans="1:5" ht="15" customHeight="1">
      <c r="A2" s="287" t="s">
        <v>144</v>
      </c>
      <c r="B2" s="287" t="s">
        <v>135</v>
      </c>
      <c r="C2" s="287"/>
      <c r="D2" s="287" t="s">
        <v>136</v>
      </c>
      <c r="E2" s="287"/>
    </row>
    <row r="3" spans="1:5" ht="16.149999999999999">
      <c r="A3" s="287"/>
      <c r="B3" s="1" t="s">
        <v>137</v>
      </c>
      <c r="C3" s="1" t="s">
        <v>138</v>
      </c>
      <c r="D3" s="1" t="s">
        <v>137</v>
      </c>
      <c r="E3" s="1" t="s">
        <v>138</v>
      </c>
    </row>
    <row r="4" spans="1:5" s="105" customFormat="1" ht="16.149999999999999">
      <c r="A4" s="102" t="s">
        <v>145</v>
      </c>
      <c r="B4" s="103">
        <v>159005</v>
      </c>
      <c r="C4" s="103">
        <v>304344</v>
      </c>
      <c r="D4" s="104">
        <f>B4/(B4+C4)*100</f>
        <v>34.316465558358814</v>
      </c>
      <c r="E4" s="104">
        <f>100-D4</f>
        <v>65.683534441641186</v>
      </c>
    </row>
    <row r="5" spans="1:5" ht="16.149999999999999">
      <c r="A5" s="55" t="s">
        <v>146</v>
      </c>
      <c r="B5" s="56">
        <v>15199</v>
      </c>
      <c r="C5" s="56">
        <v>28316</v>
      </c>
      <c r="D5" s="57">
        <f t="shared" ref="D5:D9" si="0">B5/(B5+C5)*100</f>
        <v>34.928185683097787</v>
      </c>
      <c r="E5" s="57">
        <f t="shared" ref="E5:E9" si="1">100-D5</f>
        <v>65.07181431690222</v>
      </c>
    </row>
    <row r="6" spans="1:5" ht="16.149999999999999">
      <c r="A6" s="55" t="s">
        <v>147</v>
      </c>
      <c r="B6" s="56">
        <v>41194</v>
      </c>
      <c r="C6" s="56">
        <v>78429</v>
      </c>
      <c r="D6" s="57">
        <f t="shared" si="0"/>
        <v>34.436521404746578</v>
      </c>
      <c r="E6" s="57">
        <f t="shared" si="1"/>
        <v>65.563478595253429</v>
      </c>
    </row>
    <row r="7" spans="1:5" ht="16.149999999999999">
      <c r="A7" s="55" t="s">
        <v>148</v>
      </c>
      <c r="B7" s="56">
        <v>60728</v>
      </c>
      <c r="C7" s="56">
        <v>118424</v>
      </c>
      <c r="D7" s="57">
        <f t="shared" si="0"/>
        <v>33.897472537286774</v>
      </c>
      <c r="E7" s="57">
        <f t="shared" si="1"/>
        <v>66.102527462713226</v>
      </c>
    </row>
    <row r="8" spans="1:5" ht="16.149999999999999">
      <c r="A8" s="55" t="s">
        <v>149</v>
      </c>
      <c r="B8" s="56">
        <v>28395</v>
      </c>
      <c r="C8" s="56">
        <v>54229</v>
      </c>
      <c r="D8" s="57">
        <f t="shared" si="0"/>
        <v>34.366527885360185</v>
      </c>
      <c r="E8" s="57">
        <f t="shared" si="1"/>
        <v>65.633472114639815</v>
      </c>
    </row>
    <row r="9" spans="1:5" ht="16.149999999999999">
      <c r="A9" s="55" t="s">
        <v>150</v>
      </c>
      <c r="B9" s="56">
        <v>13489</v>
      </c>
      <c r="C9" s="56">
        <v>24946</v>
      </c>
      <c r="D9" s="57">
        <f t="shared" si="0"/>
        <v>35.095615975022767</v>
      </c>
      <c r="E9" s="57">
        <f t="shared" si="1"/>
        <v>64.904384024977233</v>
      </c>
    </row>
    <row r="10" spans="1:5">
      <c r="A10" s="12" t="s">
        <v>140</v>
      </c>
    </row>
    <row r="11" spans="1:5">
      <c r="A11" s="12" t="s">
        <v>141</v>
      </c>
    </row>
    <row r="12" spans="1:5" ht="28.15" customHeight="1">
      <c r="A12" s="289" t="s">
        <v>151</v>
      </c>
      <c r="B12" s="289"/>
      <c r="C12" s="289"/>
      <c r="D12" s="289"/>
      <c r="E12" s="289"/>
    </row>
    <row r="13" spans="1:5" ht="27" customHeight="1">
      <c r="A13" s="289"/>
      <c r="B13" s="289"/>
      <c r="C13" s="289"/>
      <c r="D13" s="289"/>
      <c r="E13" s="289"/>
    </row>
    <row r="15" spans="1:5">
      <c r="B15" s="176"/>
      <c r="C15" s="176"/>
    </row>
    <row r="19" spans="1:5" ht="16.149999999999999">
      <c r="A19" s="288"/>
      <c r="B19" s="288"/>
      <c r="C19" s="288"/>
      <c r="D19" s="288"/>
      <c r="E19" s="288"/>
    </row>
  </sheetData>
  <mergeCells count="6">
    <mergeCell ref="A1:E1"/>
    <mergeCell ref="B2:C2"/>
    <mergeCell ref="D2:E2"/>
    <mergeCell ref="A2:A3"/>
    <mergeCell ref="A19:E19"/>
    <mergeCell ref="A12:E13"/>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93F3F-AD37-4B72-A9E4-8FF01FBC532D}">
  <dimension ref="A1:H9"/>
  <sheetViews>
    <sheetView workbookViewId="0">
      <selection sqref="A1:F1"/>
    </sheetView>
  </sheetViews>
  <sheetFormatPr defaultColWidth="8.85546875" defaultRowHeight="16.149999999999999"/>
  <cols>
    <col min="1" max="1" width="48.140625" style="2" customWidth="1"/>
    <col min="2" max="6" width="14.5703125" style="2" customWidth="1"/>
    <col min="7" max="16384" width="8.85546875" style="2"/>
  </cols>
  <sheetData>
    <row r="1" spans="1:8" ht="43.15" customHeight="1">
      <c r="A1" s="332" t="s">
        <v>291</v>
      </c>
      <c r="B1" s="332"/>
      <c r="C1" s="332"/>
      <c r="D1" s="332"/>
      <c r="E1" s="306"/>
      <c r="F1" s="306"/>
    </row>
    <row r="2" spans="1:8">
      <c r="A2" s="311" t="s">
        <v>292</v>
      </c>
      <c r="B2" s="311" t="s">
        <v>135</v>
      </c>
      <c r="C2" s="333" t="s">
        <v>135</v>
      </c>
      <c r="D2" s="334"/>
      <c r="E2" s="320" t="s">
        <v>136</v>
      </c>
      <c r="F2" s="320"/>
    </row>
    <row r="3" spans="1:8">
      <c r="A3" s="312"/>
      <c r="B3" s="312"/>
      <c r="C3" s="14" t="s">
        <v>137</v>
      </c>
      <c r="D3" s="14" t="s">
        <v>138</v>
      </c>
      <c r="E3" s="77" t="s">
        <v>139</v>
      </c>
      <c r="F3" s="77" t="s">
        <v>138</v>
      </c>
      <c r="H3" s="25"/>
    </row>
    <row r="4" spans="1:8">
      <c r="A4" s="13" t="s">
        <v>293</v>
      </c>
      <c r="B4" s="14">
        <v>513</v>
      </c>
      <c r="C4" s="14">
        <v>88</v>
      </c>
      <c r="D4" s="14">
        <v>425</v>
      </c>
      <c r="E4" s="15">
        <v>17.2</v>
      </c>
      <c r="F4" s="15">
        <v>82.8</v>
      </c>
    </row>
    <row r="5" spans="1:8">
      <c r="A5" s="13" t="s">
        <v>294</v>
      </c>
      <c r="B5" s="14">
        <v>81</v>
      </c>
      <c r="C5" s="14">
        <v>15</v>
      </c>
      <c r="D5" s="14">
        <v>66</v>
      </c>
      <c r="E5" s="15">
        <v>18.5</v>
      </c>
      <c r="F5" s="15">
        <v>81.5</v>
      </c>
    </row>
    <row r="6" spans="1:8">
      <c r="A6" s="13" t="s">
        <v>295</v>
      </c>
      <c r="B6" s="14">
        <v>27</v>
      </c>
      <c r="C6" s="14">
        <v>2</v>
      </c>
      <c r="D6" s="14">
        <v>25</v>
      </c>
      <c r="E6" s="82">
        <v>7.41</v>
      </c>
      <c r="F6" s="14">
        <v>92.6</v>
      </c>
    </row>
    <row r="7" spans="1:8" s="8" customFormat="1" ht="13.9">
      <c r="A7" s="5" t="s">
        <v>296</v>
      </c>
    </row>
    <row r="8" spans="1:8" s="8" customFormat="1" ht="13.9">
      <c r="A8" s="5" t="s">
        <v>141</v>
      </c>
    </row>
    <row r="9" spans="1:8">
      <c r="A9" s="12" t="s">
        <v>297</v>
      </c>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006FD-946B-44D2-9325-58824B0D2774}">
  <dimension ref="A1:F9"/>
  <sheetViews>
    <sheetView workbookViewId="0">
      <selection sqref="A1:F1"/>
    </sheetView>
  </sheetViews>
  <sheetFormatPr defaultColWidth="8.85546875" defaultRowHeight="16.149999999999999"/>
  <cols>
    <col min="1" max="1" width="29.42578125" style="2" customWidth="1"/>
    <col min="2" max="2" width="15.28515625" style="2" customWidth="1"/>
    <col min="3" max="4" width="14" style="2" customWidth="1"/>
    <col min="5" max="5" width="16" style="2" customWidth="1"/>
    <col min="6" max="6" width="16.7109375" style="2" customWidth="1"/>
    <col min="7" max="16384" width="8.85546875" style="2"/>
  </cols>
  <sheetData>
    <row r="1" spans="1:6" ht="48.6" customHeight="1">
      <c r="A1" s="302" t="s">
        <v>298</v>
      </c>
      <c r="B1" s="302"/>
      <c r="C1" s="302"/>
      <c r="D1" s="302"/>
      <c r="E1" s="302"/>
      <c r="F1" s="302"/>
    </row>
    <row r="2" spans="1:6">
      <c r="A2" s="335" t="s">
        <v>299</v>
      </c>
      <c r="B2" s="335" t="s">
        <v>256</v>
      </c>
      <c r="C2" s="305" t="s">
        <v>256</v>
      </c>
      <c r="D2" s="305"/>
      <c r="E2" s="305" t="s">
        <v>300</v>
      </c>
      <c r="F2" s="305"/>
    </row>
    <row r="3" spans="1:6">
      <c r="A3" s="335"/>
      <c r="B3" s="335"/>
      <c r="C3" s="19" t="s">
        <v>301</v>
      </c>
      <c r="D3" s="19" t="s">
        <v>302</v>
      </c>
      <c r="E3" s="19" t="s">
        <v>301</v>
      </c>
      <c r="F3" s="19" t="s">
        <v>302</v>
      </c>
    </row>
    <row r="4" spans="1:6">
      <c r="A4" s="9" t="s">
        <v>293</v>
      </c>
      <c r="B4" s="9">
        <v>30</v>
      </c>
      <c r="C4" s="9">
        <v>5</v>
      </c>
      <c r="D4" s="9">
        <v>25</v>
      </c>
      <c r="E4" s="10">
        <v>16.666666666666664</v>
      </c>
      <c r="F4" s="10">
        <v>83.333333333333343</v>
      </c>
    </row>
    <row r="5" spans="1:6">
      <c r="A5" s="9" t="s">
        <v>294</v>
      </c>
      <c r="B5" s="9">
        <v>12</v>
      </c>
      <c r="C5" s="9">
        <v>1</v>
      </c>
      <c r="D5" s="9">
        <v>11</v>
      </c>
      <c r="E5" s="10">
        <v>8.3333333333333321</v>
      </c>
      <c r="F5" s="10">
        <v>91.666666666666657</v>
      </c>
    </row>
    <row r="6" spans="1:6">
      <c r="A6" s="9" t="s">
        <v>303</v>
      </c>
      <c r="B6" s="9">
        <v>13</v>
      </c>
      <c r="C6" s="9">
        <v>2</v>
      </c>
      <c r="D6" s="9">
        <v>11</v>
      </c>
      <c r="E6" s="10">
        <v>15.384615384615385</v>
      </c>
      <c r="F6" s="10">
        <v>84.615384615384613</v>
      </c>
    </row>
    <row r="7" spans="1:6" s="5" customFormat="1" ht="12.6">
      <c r="A7" s="5" t="s">
        <v>304</v>
      </c>
    </row>
    <row r="8" spans="1:6" s="5" customFormat="1" ht="12.6">
      <c r="A8" s="5" t="s">
        <v>141</v>
      </c>
    </row>
    <row r="9" spans="1:6">
      <c r="A9" s="12" t="s">
        <v>297</v>
      </c>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B809F-9F2A-41B5-9B6F-14BAFB467619}">
  <dimension ref="A1:F8"/>
  <sheetViews>
    <sheetView workbookViewId="0">
      <selection sqref="A1:F1"/>
    </sheetView>
  </sheetViews>
  <sheetFormatPr defaultColWidth="8.85546875" defaultRowHeight="16.149999999999999"/>
  <cols>
    <col min="1" max="1" width="30.85546875" style="2" customWidth="1"/>
    <col min="2" max="2" width="13.42578125" style="2" customWidth="1"/>
    <col min="3" max="6" width="14.28515625" style="2" customWidth="1"/>
    <col min="7" max="16384" width="8.85546875" style="2"/>
  </cols>
  <sheetData>
    <row r="1" spans="1:6" ht="48.6" customHeight="1">
      <c r="A1" s="302" t="s">
        <v>305</v>
      </c>
      <c r="B1" s="302"/>
      <c r="C1" s="302"/>
      <c r="D1" s="302"/>
      <c r="E1" s="302"/>
      <c r="F1" s="302"/>
    </row>
    <row r="2" spans="1:6">
      <c r="A2" s="304" t="s">
        <v>306</v>
      </c>
      <c r="B2" s="298" t="s">
        <v>135</v>
      </c>
      <c r="C2" s="305" t="s">
        <v>135</v>
      </c>
      <c r="D2" s="305"/>
      <c r="E2" s="305" t="s">
        <v>136</v>
      </c>
      <c r="F2" s="305"/>
    </row>
    <row r="3" spans="1:6">
      <c r="A3" s="304"/>
      <c r="B3" s="299"/>
      <c r="C3" s="19" t="s">
        <v>137</v>
      </c>
      <c r="D3" s="19" t="s">
        <v>138</v>
      </c>
      <c r="E3" s="19" t="s">
        <v>137</v>
      </c>
      <c r="F3" s="19" t="s">
        <v>138</v>
      </c>
    </row>
    <row r="4" spans="1:6">
      <c r="A4" s="9" t="s">
        <v>293</v>
      </c>
      <c r="B4" s="9">
        <v>11</v>
      </c>
      <c r="C4" s="9">
        <v>1</v>
      </c>
      <c r="D4" s="9">
        <v>10</v>
      </c>
      <c r="E4" s="9">
        <v>9.1</v>
      </c>
      <c r="F4" s="9">
        <v>90.9</v>
      </c>
    </row>
    <row r="5" spans="1:6">
      <c r="A5" s="9" t="s">
        <v>294</v>
      </c>
      <c r="B5" s="9">
        <v>11</v>
      </c>
      <c r="C5" s="9">
        <v>2</v>
      </c>
      <c r="D5" s="9">
        <v>9</v>
      </c>
      <c r="E5" s="9">
        <v>18.2</v>
      </c>
      <c r="F5" s="9">
        <v>81.8</v>
      </c>
    </row>
    <row r="6" spans="1:6">
      <c r="A6" s="5" t="s">
        <v>307</v>
      </c>
      <c r="B6" s="5"/>
    </row>
    <row r="7" spans="1:6">
      <c r="A7" s="5" t="s">
        <v>141</v>
      </c>
      <c r="B7" s="5"/>
    </row>
    <row r="8" spans="1:6">
      <c r="A8" s="5" t="s">
        <v>297</v>
      </c>
      <c r="B8" s="5"/>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9FC46-31CA-4FDA-B908-53360E901F62}">
  <dimension ref="A1:H15"/>
  <sheetViews>
    <sheetView workbookViewId="0">
      <selection activeCell="A13" sqref="A13"/>
    </sheetView>
  </sheetViews>
  <sheetFormatPr defaultColWidth="8.85546875" defaultRowHeight="13.9"/>
  <cols>
    <col min="1" max="1" width="36.140625" style="8" customWidth="1"/>
    <col min="2" max="6" width="16.140625" style="8" customWidth="1"/>
    <col min="7" max="7" width="13.140625" style="8" customWidth="1"/>
    <col min="8" max="16384" width="8.85546875" style="8"/>
  </cols>
  <sheetData>
    <row r="1" spans="1:8" ht="48" customHeight="1">
      <c r="A1" s="302" t="s">
        <v>308</v>
      </c>
      <c r="B1" s="302"/>
      <c r="C1" s="302"/>
      <c r="D1" s="302"/>
      <c r="E1" s="302"/>
      <c r="F1" s="302"/>
    </row>
    <row r="2" spans="1:8" ht="16.149999999999999">
      <c r="A2" s="335" t="s">
        <v>309</v>
      </c>
      <c r="B2" s="335" t="s">
        <v>256</v>
      </c>
      <c r="C2" s="305" t="s">
        <v>256</v>
      </c>
      <c r="D2" s="305"/>
      <c r="E2" s="300" t="s">
        <v>300</v>
      </c>
      <c r="F2" s="301"/>
    </row>
    <row r="3" spans="1:8" ht="16.149999999999999">
      <c r="A3" s="335"/>
      <c r="B3" s="335"/>
      <c r="C3" s="19" t="s">
        <v>301</v>
      </c>
      <c r="D3" s="19" t="s">
        <v>302</v>
      </c>
      <c r="E3" s="19" t="s">
        <v>301</v>
      </c>
      <c r="F3" s="19" t="s">
        <v>302</v>
      </c>
    </row>
    <row r="4" spans="1:8" ht="16.149999999999999">
      <c r="A4" s="9" t="s">
        <v>310</v>
      </c>
      <c r="B4" s="9">
        <v>21</v>
      </c>
      <c r="C4" s="9">
        <v>3</v>
      </c>
      <c r="D4" s="9">
        <v>18</v>
      </c>
      <c r="E4" s="10">
        <v>14.285714285714285</v>
      </c>
      <c r="F4" s="10">
        <v>85.714285714285708</v>
      </c>
    </row>
    <row r="5" spans="1:8" ht="16.149999999999999">
      <c r="A5" s="9" t="s">
        <v>311</v>
      </c>
      <c r="B5" s="9">
        <v>9</v>
      </c>
      <c r="C5" s="9">
        <v>1</v>
      </c>
      <c r="D5" s="9">
        <v>8</v>
      </c>
      <c r="E5" s="10">
        <v>11.111111111111111</v>
      </c>
      <c r="F5" s="10">
        <v>88.888888888888886</v>
      </c>
    </row>
    <row r="6" spans="1:8">
      <c r="A6" s="5" t="s">
        <v>304</v>
      </c>
      <c r="B6" s="5"/>
      <c r="C6" s="5"/>
      <c r="D6" s="5"/>
      <c r="E6" s="5"/>
      <c r="F6" s="5"/>
      <c r="G6" s="5"/>
      <c r="H6" s="5"/>
    </row>
    <row r="7" spans="1:8">
      <c r="A7" s="5" t="s">
        <v>141</v>
      </c>
      <c r="B7" s="5"/>
      <c r="C7" s="5"/>
      <c r="D7" s="5"/>
      <c r="E7" s="5"/>
      <c r="F7" s="5"/>
      <c r="G7" s="5"/>
      <c r="H7" s="5"/>
    </row>
    <row r="8" spans="1:8">
      <c r="A8" s="5" t="s">
        <v>312</v>
      </c>
    </row>
    <row r="9" spans="1:8">
      <c r="A9" s="5" t="s">
        <v>313</v>
      </c>
    </row>
    <row r="10" spans="1:8">
      <c r="A10" s="5" t="s">
        <v>314</v>
      </c>
    </row>
    <row r="14" spans="1:8">
      <c r="E14" s="11"/>
      <c r="F14" s="11"/>
    </row>
    <row r="15" spans="1:8">
      <c r="E15" s="11"/>
      <c r="F15" s="11"/>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1C520-507C-4373-A051-19B6FD0D4D9B}">
  <dimension ref="A1:F7"/>
  <sheetViews>
    <sheetView workbookViewId="0">
      <selection sqref="A1:F1"/>
    </sheetView>
  </sheetViews>
  <sheetFormatPr defaultColWidth="8.85546875" defaultRowHeight="16.149999999999999"/>
  <cols>
    <col min="1" max="1" width="21.85546875" style="2" customWidth="1"/>
    <col min="2" max="6" width="20.28515625" style="2" customWidth="1"/>
    <col min="7" max="16384" width="8.85546875" style="2"/>
  </cols>
  <sheetData>
    <row r="1" spans="1:6" ht="33" customHeight="1">
      <c r="A1" s="286" t="s">
        <v>315</v>
      </c>
      <c r="B1" s="286"/>
      <c r="C1" s="286"/>
      <c r="D1" s="286"/>
      <c r="E1" s="286"/>
      <c r="F1" s="286"/>
    </row>
    <row r="2" spans="1:6">
      <c r="A2" s="336" t="s">
        <v>316</v>
      </c>
      <c r="B2" s="337" t="s">
        <v>135</v>
      </c>
      <c r="C2" s="339" t="s">
        <v>135</v>
      </c>
      <c r="D2" s="340"/>
      <c r="E2" s="320" t="s">
        <v>136</v>
      </c>
      <c r="F2" s="320"/>
    </row>
    <row r="3" spans="1:6" ht="48.6">
      <c r="A3" s="336"/>
      <c r="B3" s="338"/>
      <c r="C3" s="83" t="s">
        <v>317</v>
      </c>
      <c r="D3" s="83" t="s">
        <v>318</v>
      </c>
      <c r="E3" s="83" t="s">
        <v>317</v>
      </c>
      <c r="F3" s="83" t="s">
        <v>318</v>
      </c>
    </row>
    <row r="4" spans="1:6">
      <c r="A4" s="336"/>
      <c r="B4" s="243">
        <v>29</v>
      </c>
      <c r="C4" s="256">
        <v>29</v>
      </c>
      <c r="D4" s="256">
        <v>0</v>
      </c>
      <c r="E4" s="257">
        <v>100</v>
      </c>
      <c r="F4" s="256">
        <v>0</v>
      </c>
    </row>
    <row r="5" spans="1:6" s="5" customFormat="1" ht="12.6">
      <c r="A5" s="12" t="s">
        <v>319</v>
      </c>
    </row>
    <row r="6" spans="1:6" s="5" customFormat="1" ht="12.6">
      <c r="A6" s="5" t="s">
        <v>141</v>
      </c>
    </row>
    <row r="7" spans="1:6">
      <c r="A7" s="5" t="s">
        <v>297</v>
      </c>
      <c r="B7" s="5"/>
    </row>
  </sheetData>
  <mergeCells count="5">
    <mergeCell ref="A1:F1"/>
    <mergeCell ref="A2:A4"/>
    <mergeCell ref="B2:B3"/>
    <mergeCell ref="C2:D2"/>
    <mergeCell ref="E2:F2"/>
  </mergeCells>
  <pageMargins left="0.511811024" right="0.511811024" top="0.78740157499999996" bottom="0.78740157499999996" header="0.31496062000000002" footer="0.3149606200000000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FE50C-06AE-40AF-BCCF-A3B19C6BD69F}">
  <dimension ref="A1:U40"/>
  <sheetViews>
    <sheetView topLeftCell="A13" workbookViewId="0">
      <selection sqref="A1:E1"/>
    </sheetView>
  </sheetViews>
  <sheetFormatPr defaultColWidth="8.85546875" defaultRowHeight="16.149999999999999"/>
  <cols>
    <col min="1" max="1" width="27.42578125" style="2" customWidth="1"/>
    <col min="2" max="5" width="13.42578125" style="2" customWidth="1"/>
    <col min="6" max="16384" width="8.85546875" style="2"/>
  </cols>
  <sheetData>
    <row r="1" spans="1:5" ht="48.6" customHeight="1">
      <c r="A1" s="309" t="s">
        <v>320</v>
      </c>
      <c r="B1" s="309"/>
      <c r="C1" s="309"/>
      <c r="D1" s="309"/>
      <c r="E1" s="309"/>
    </row>
    <row r="2" spans="1:5">
      <c r="A2" s="292" t="s">
        <v>191</v>
      </c>
      <c r="B2" s="310" t="s">
        <v>135</v>
      </c>
      <c r="C2" s="285"/>
      <c r="D2" s="310" t="s">
        <v>136</v>
      </c>
      <c r="E2" s="285"/>
    </row>
    <row r="3" spans="1:5">
      <c r="A3" s="283"/>
      <c r="B3" s="33" t="s">
        <v>137</v>
      </c>
      <c r="C3" s="33" t="s">
        <v>138</v>
      </c>
      <c r="D3" s="33" t="s">
        <v>137</v>
      </c>
      <c r="E3" s="33" t="s">
        <v>138</v>
      </c>
    </row>
    <row r="4" spans="1:5" s="49" customFormat="1">
      <c r="A4" s="258" t="s">
        <v>145</v>
      </c>
      <c r="B4" s="259">
        <v>152</v>
      </c>
      <c r="C4" s="259">
        <v>377</v>
      </c>
      <c r="D4" s="242">
        <v>25.8</v>
      </c>
      <c r="E4" s="242">
        <v>74.2</v>
      </c>
    </row>
    <row r="5" spans="1:5">
      <c r="A5" s="47" t="s">
        <v>192</v>
      </c>
      <c r="B5" s="260" t="s">
        <v>321</v>
      </c>
      <c r="C5" s="260" t="s">
        <v>321</v>
      </c>
      <c r="D5" s="260" t="s">
        <v>321</v>
      </c>
      <c r="E5" s="260" t="s">
        <v>321</v>
      </c>
    </row>
    <row r="6" spans="1:5">
      <c r="A6" s="47" t="s">
        <v>193</v>
      </c>
      <c r="B6" s="260" t="s">
        <v>321</v>
      </c>
      <c r="C6" s="260" t="s">
        <v>321</v>
      </c>
      <c r="D6" s="260" t="s">
        <v>321</v>
      </c>
      <c r="E6" s="260" t="s">
        <v>321</v>
      </c>
    </row>
    <row r="7" spans="1:5">
      <c r="A7" s="47" t="s">
        <v>194</v>
      </c>
      <c r="B7" s="9">
        <v>7</v>
      </c>
      <c r="C7" s="9">
        <v>16</v>
      </c>
      <c r="D7" s="10">
        <v>30.4</v>
      </c>
      <c r="E7" s="10">
        <v>69.599999999999994</v>
      </c>
    </row>
    <row r="8" spans="1:5">
      <c r="A8" s="9" t="s">
        <v>322</v>
      </c>
      <c r="B8" s="9">
        <v>3</v>
      </c>
      <c r="C8" s="9">
        <v>14</v>
      </c>
      <c r="D8" s="10">
        <v>17.600000000000001</v>
      </c>
      <c r="E8" s="10">
        <v>82.4</v>
      </c>
    </row>
    <row r="9" spans="1:5">
      <c r="A9" s="9" t="s">
        <v>196</v>
      </c>
      <c r="B9" s="9">
        <v>2</v>
      </c>
      <c r="C9" s="9">
        <v>8</v>
      </c>
      <c r="D9" s="10">
        <v>20</v>
      </c>
      <c r="E9" s="10">
        <v>80</v>
      </c>
    </row>
    <row r="10" spans="1:5">
      <c r="A10" s="47" t="s">
        <v>323</v>
      </c>
      <c r="B10" s="9">
        <v>2</v>
      </c>
      <c r="C10" s="9">
        <v>9</v>
      </c>
      <c r="D10" s="10">
        <v>18.2</v>
      </c>
      <c r="E10" s="10">
        <v>81.8</v>
      </c>
    </row>
    <row r="11" spans="1:5">
      <c r="A11" s="47" t="s">
        <v>198</v>
      </c>
      <c r="B11" s="9">
        <v>1</v>
      </c>
      <c r="C11" s="9">
        <v>6</v>
      </c>
      <c r="D11" s="10">
        <v>14.3</v>
      </c>
      <c r="E11" s="10">
        <v>85.7</v>
      </c>
    </row>
    <row r="12" spans="1:5">
      <c r="A12" s="47" t="s">
        <v>200</v>
      </c>
      <c r="B12" s="260" t="s">
        <v>321</v>
      </c>
      <c r="C12" s="260" t="s">
        <v>321</v>
      </c>
      <c r="D12" s="260" t="s">
        <v>321</v>
      </c>
      <c r="E12" s="260" t="s">
        <v>321</v>
      </c>
    </row>
    <row r="13" spans="1:5">
      <c r="A13" s="47" t="s">
        <v>324</v>
      </c>
      <c r="B13" s="9">
        <v>10</v>
      </c>
      <c r="C13" s="9">
        <v>18</v>
      </c>
      <c r="D13" s="10">
        <v>35.700000000000003</v>
      </c>
      <c r="E13" s="10">
        <v>64.3</v>
      </c>
    </row>
    <row r="14" spans="1:5">
      <c r="A14" s="47" t="s">
        <v>325</v>
      </c>
      <c r="B14" s="260" t="s">
        <v>321</v>
      </c>
      <c r="C14" s="260" t="s">
        <v>321</v>
      </c>
      <c r="D14" s="260" t="s">
        <v>321</v>
      </c>
      <c r="E14" s="260" t="s">
        <v>321</v>
      </c>
    </row>
    <row r="15" spans="1:5">
      <c r="A15" s="47" t="s">
        <v>202</v>
      </c>
      <c r="B15" s="9">
        <v>8</v>
      </c>
      <c r="C15" s="9">
        <v>22</v>
      </c>
      <c r="D15" s="10">
        <v>26.7</v>
      </c>
      <c r="E15" s="10">
        <v>73.3</v>
      </c>
    </row>
    <row r="16" spans="1:5">
      <c r="A16" s="47" t="s">
        <v>203</v>
      </c>
      <c r="B16" s="260" t="s">
        <v>321</v>
      </c>
      <c r="C16" s="260" t="s">
        <v>321</v>
      </c>
      <c r="D16" s="260" t="s">
        <v>321</v>
      </c>
      <c r="E16" s="260" t="s">
        <v>321</v>
      </c>
    </row>
    <row r="17" spans="1:5">
      <c r="A17" s="47" t="s">
        <v>204</v>
      </c>
      <c r="B17" s="260" t="s">
        <v>321</v>
      </c>
      <c r="C17" s="260" t="s">
        <v>321</v>
      </c>
      <c r="D17" s="260" t="s">
        <v>321</v>
      </c>
      <c r="E17" s="260" t="s">
        <v>321</v>
      </c>
    </row>
    <row r="18" spans="1:5">
      <c r="A18" s="47" t="s">
        <v>326</v>
      </c>
      <c r="B18" s="9">
        <v>4</v>
      </c>
      <c r="C18" s="9">
        <v>15</v>
      </c>
      <c r="D18" s="10">
        <v>21.1</v>
      </c>
      <c r="E18" s="10">
        <v>78.900000000000006</v>
      </c>
    </row>
    <row r="19" spans="1:5">
      <c r="A19" s="47" t="s">
        <v>206</v>
      </c>
      <c r="B19" s="9">
        <v>5</v>
      </c>
      <c r="C19" s="9">
        <v>25</v>
      </c>
      <c r="D19" s="10">
        <v>16.7</v>
      </c>
      <c r="E19" s="10">
        <v>83.3</v>
      </c>
    </row>
    <row r="20" spans="1:5">
      <c r="A20" s="47" t="s">
        <v>207</v>
      </c>
      <c r="B20" s="9">
        <v>0</v>
      </c>
      <c r="C20" s="9">
        <v>7</v>
      </c>
      <c r="D20" s="10">
        <v>0</v>
      </c>
      <c r="E20" s="10">
        <v>100</v>
      </c>
    </row>
    <row r="21" spans="1:5">
      <c r="A21" s="47" t="s">
        <v>208</v>
      </c>
      <c r="B21" s="260" t="s">
        <v>321</v>
      </c>
      <c r="C21" s="260" t="s">
        <v>321</v>
      </c>
      <c r="D21" s="260" t="s">
        <v>321</v>
      </c>
      <c r="E21" s="260" t="s">
        <v>321</v>
      </c>
    </row>
    <row r="22" spans="1:5">
      <c r="A22" s="47" t="s">
        <v>209</v>
      </c>
      <c r="B22" s="9">
        <v>12</v>
      </c>
      <c r="C22" s="9">
        <v>34</v>
      </c>
      <c r="D22" s="10">
        <v>26.1</v>
      </c>
      <c r="E22" s="10">
        <v>73.900000000000006</v>
      </c>
    </row>
    <row r="23" spans="1:5">
      <c r="A23" s="47" t="s">
        <v>210</v>
      </c>
      <c r="B23" s="9">
        <v>11</v>
      </c>
      <c r="C23" s="9">
        <v>24</v>
      </c>
      <c r="D23" s="10">
        <v>31.4</v>
      </c>
      <c r="E23" s="10">
        <v>68.599999999999994</v>
      </c>
    </row>
    <row r="24" spans="1:5">
      <c r="A24" s="47" t="s">
        <v>211</v>
      </c>
      <c r="B24" s="9">
        <v>11</v>
      </c>
      <c r="C24" s="9">
        <v>33</v>
      </c>
      <c r="D24" s="10">
        <v>25</v>
      </c>
      <c r="E24" s="10">
        <v>75</v>
      </c>
    </row>
    <row r="25" spans="1:5">
      <c r="A25" s="84" t="s">
        <v>212</v>
      </c>
      <c r="B25" s="261">
        <v>13</v>
      </c>
      <c r="C25" s="261">
        <v>8</v>
      </c>
      <c r="D25" s="262">
        <v>61.9</v>
      </c>
      <c r="E25" s="262">
        <v>38.1</v>
      </c>
    </row>
    <row r="26" spans="1:5">
      <c r="A26" s="80" t="s">
        <v>214</v>
      </c>
      <c r="B26" s="3">
        <v>14</v>
      </c>
      <c r="C26" s="3">
        <v>15</v>
      </c>
      <c r="D26" s="4">
        <v>48.3</v>
      </c>
      <c r="E26" s="4">
        <v>51.7</v>
      </c>
    </row>
    <row r="27" spans="1:5">
      <c r="A27" s="80" t="s">
        <v>213</v>
      </c>
      <c r="B27" s="260" t="s">
        <v>321</v>
      </c>
      <c r="C27" s="260" t="s">
        <v>321</v>
      </c>
      <c r="D27" s="260" t="s">
        <v>321</v>
      </c>
      <c r="E27" s="260" t="s">
        <v>321</v>
      </c>
    </row>
    <row r="28" spans="1:5">
      <c r="A28" s="80" t="s">
        <v>215</v>
      </c>
      <c r="B28" s="3">
        <v>15</v>
      </c>
      <c r="C28" s="3">
        <v>39</v>
      </c>
      <c r="D28" s="4">
        <v>27.8</v>
      </c>
      <c r="E28" s="4">
        <v>72.2</v>
      </c>
    </row>
    <row r="29" spans="1:5">
      <c r="A29" s="80" t="s">
        <v>216</v>
      </c>
      <c r="B29" s="3">
        <v>22</v>
      </c>
      <c r="C29" s="3">
        <v>38</v>
      </c>
      <c r="D29" s="4">
        <v>36.700000000000003</v>
      </c>
      <c r="E29" s="4">
        <v>63.3</v>
      </c>
    </row>
    <row r="30" spans="1:5">
      <c r="A30" s="3" t="s">
        <v>327</v>
      </c>
      <c r="B30" s="3">
        <v>3</v>
      </c>
      <c r="C30" s="3">
        <v>14</v>
      </c>
      <c r="D30" s="4">
        <v>17.600000000000001</v>
      </c>
      <c r="E30" s="4">
        <v>82.4</v>
      </c>
    </row>
    <row r="31" spans="1:5">
      <c r="A31" s="3" t="s">
        <v>218</v>
      </c>
      <c r="B31" s="3">
        <v>7</v>
      </c>
      <c r="C31" s="3">
        <v>22</v>
      </c>
      <c r="D31" s="4">
        <v>24.1</v>
      </c>
      <c r="E31" s="4">
        <v>75.900000000000006</v>
      </c>
    </row>
    <row r="32" spans="1:5">
      <c r="A32" s="3" t="s">
        <v>219</v>
      </c>
      <c r="B32" s="3">
        <v>2</v>
      </c>
      <c r="C32" s="3">
        <v>10</v>
      </c>
      <c r="D32" s="4">
        <v>16.7</v>
      </c>
      <c r="E32" s="4">
        <v>83.3</v>
      </c>
    </row>
    <row r="33" spans="1:21">
      <c r="A33" s="3" t="s">
        <v>328</v>
      </c>
      <c r="B33" s="260" t="s">
        <v>321</v>
      </c>
      <c r="C33" s="260" t="s">
        <v>321</v>
      </c>
      <c r="D33" s="260" t="s">
        <v>321</v>
      </c>
      <c r="E33" s="260" t="s">
        <v>321</v>
      </c>
    </row>
    <row r="34" spans="1:21">
      <c r="A34" s="5" t="s">
        <v>319</v>
      </c>
      <c r="B34" s="5"/>
      <c r="C34" s="5"/>
      <c r="D34" s="6"/>
      <c r="E34" s="6"/>
      <c r="F34" s="5"/>
      <c r="G34" s="5"/>
      <c r="H34" s="5"/>
      <c r="I34" s="5"/>
      <c r="J34" s="5"/>
      <c r="K34" s="5"/>
      <c r="L34" s="5"/>
      <c r="M34" s="5"/>
      <c r="N34" s="5"/>
      <c r="O34" s="5"/>
      <c r="P34" s="5"/>
      <c r="Q34" s="5"/>
      <c r="R34" s="5"/>
      <c r="S34" s="5"/>
      <c r="T34" s="5"/>
      <c r="U34" s="5"/>
    </row>
    <row r="35" spans="1:21">
      <c r="A35" s="5" t="s">
        <v>329</v>
      </c>
      <c r="B35" s="5"/>
      <c r="C35" s="5"/>
      <c r="D35" s="6"/>
      <c r="E35" s="6"/>
      <c r="F35" s="5"/>
      <c r="G35" s="5"/>
      <c r="H35" s="5"/>
      <c r="I35" s="5"/>
      <c r="J35" s="5"/>
      <c r="K35" s="5"/>
      <c r="L35" s="5"/>
      <c r="M35" s="5"/>
      <c r="N35" s="5"/>
      <c r="O35" s="5"/>
      <c r="P35" s="5"/>
      <c r="Q35" s="5"/>
      <c r="R35" s="5"/>
      <c r="S35" s="5"/>
      <c r="T35" s="5"/>
      <c r="U35" s="5"/>
    </row>
    <row r="36" spans="1:21">
      <c r="A36" s="5" t="s">
        <v>330</v>
      </c>
      <c r="B36" s="5"/>
      <c r="C36" s="5"/>
      <c r="D36" s="6"/>
      <c r="E36" s="6"/>
      <c r="F36" s="5"/>
      <c r="G36" s="5"/>
      <c r="H36" s="5"/>
      <c r="I36" s="5"/>
      <c r="J36" s="5"/>
      <c r="K36" s="5"/>
      <c r="L36" s="5"/>
      <c r="M36" s="5"/>
      <c r="N36" s="5"/>
      <c r="O36" s="5"/>
      <c r="P36" s="5"/>
      <c r="Q36" s="5"/>
      <c r="R36" s="5"/>
      <c r="S36" s="5"/>
      <c r="T36" s="5"/>
      <c r="U36" s="5"/>
    </row>
    <row r="37" spans="1:21" ht="22.15" customHeight="1">
      <c r="A37" s="289" t="s">
        <v>331</v>
      </c>
      <c r="B37" s="289"/>
      <c r="C37" s="289"/>
      <c r="D37" s="289"/>
      <c r="E37" s="289"/>
      <c r="F37" s="289"/>
      <c r="G37" s="289"/>
      <c r="H37" s="289"/>
      <c r="I37" s="289"/>
      <c r="J37" s="289"/>
      <c r="K37" s="289"/>
      <c r="L37" s="289"/>
      <c r="M37" s="5"/>
      <c r="N37" s="5"/>
      <c r="O37" s="5"/>
      <c r="P37" s="5"/>
      <c r="Q37" s="5"/>
      <c r="R37" s="5"/>
      <c r="S37" s="5"/>
      <c r="T37" s="5"/>
      <c r="U37" s="5"/>
    </row>
    <row r="38" spans="1:21">
      <c r="A38" s="289"/>
      <c r="B38" s="289"/>
      <c r="C38" s="289"/>
      <c r="D38" s="289"/>
      <c r="E38" s="289"/>
      <c r="F38" s="289"/>
      <c r="G38" s="289"/>
      <c r="H38" s="289"/>
      <c r="I38" s="289"/>
      <c r="J38" s="289"/>
      <c r="K38" s="289"/>
      <c r="L38" s="289"/>
    </row>
    <row r="39" spans="1:21">
      <c r="A39" s="5"/>
      <c r="B39" s="5"/>
      <c r="C39" s="5"/>
      <c r="D39" s="5"/>
      <c r="E39" s="5"/>
      <c r="F39" s="5"/>
      <c r="G39" s="5"/>
      <c r="H39" s="5"/>
      <c r="I39" s="5"/>
      <c r="J39" s="5"/>
      <c r="K39" s="5"/>
      <c r="L39" s="5"/>
    </row>
    <row r="40" spans="1:21">
      <c r="D40" s="7"/>
      <c r="E40" s="7"/>
    </row>
  </sheetData>
  <mergeCells count="5">
    <mergeCell ref="A1:E1"/>
    <mergeCell ref="A2:A3"/>
    <mergeCell ref="B2:C2"/>
    <mergeCell ref="D2:E2"/>
    <mergeCell ref="A37:L38"/>
  </mergeCells>
  <pageMargins left="0.511811024" right="0.511811024" top="0.78740157499999996" bottom="0.78740157499999996" header="0.31496062000000002" footer="0.3149606200000000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17153-D9FB-44CE-BC24-A706CF10800D}">
  <dimension ref="A1:F14"/>
  <sheetViews>
    <sheetView workbookViewId="0">
      <selection activeCell="A13" sqref="A13"/>
    </sheetView>
  </sheetViews>
  <sheetFormatPr defaultColWidth="8.85546875" defaultRowHeight="16.149999999999999"/>
  <cols>
    <col min="1" max="1" width="56.5703125" style="2" customWidth="1"/>
    <col min="2" max="6" width="12" style="2" customWidth="1"/>
    <col min="7" max="16384" width="8.85546875" style="2"/>
  </cols>
  <sheetData>
    <row r="1" spans="1:6" ht="33.6" customHeight="1">
      <c r="A1" s="341" t="s">
        <v>332</v>
      </c>
      <c r="B1" s="342"/>
      <c r="C1" s="342"/>
      <c r="D1" s="342"/>
      <c r="E1" s="342"/>
      <c r="F1" s="342"/>
    </row>
    <row r="2" spans="1:6">
      <c r="A2" s="335" t="s">
        <v>333</v>
      </c>
      <c r="B2" s="335" t="s">
        <v>135</v>
      </c>
      <c r="C2" s="305" t="s">
        <v>135</v>
      </c>
      <c r="D2" s="305"/>
      <c r="E2" s="305" t="s">
        <v>136</v>
      </c>
      <c r="F2" s="305"/>
    </row>
    <row r="3" spans="1:6">
      <c r="A3" s="335"/>
      <c r="B3" s="335"/>
      <c r="C3" s="19" t="s">
        <v>137</v>
      </c>
      <c r="D3" s="19" t="s">
        <v>138</v>
      </c>
      <c r="E3" s="19" t="s">
        <v>137</v>
      </c>
      <c r="F3" s="19" t="s">
        <v>138</v>
      </c>
    </row>
    <row r="4" spans="1:6" s="49" customFormat="1">
      <c r="A4" s="132" t="s">
        <v>135</v>
      </c>
      <c r="B4" s="133">
        <v>75</v>
      </c>
      <c r="C4" s="133">
        <v>19</v>
      </c>
      <c r="D4" s="133">
        <v>56</v>
      </c>
      <c r="E4" s="134">
        <v>23.383715699505171</v>
      </c>
      <c r="F4" s="134">
        <v>76.616284300494826</v>
      </c>
    </row>
    <row r="5" spans="1:6">
      <c r="A5" s="16" t="s">
        <v>334</v>
      </c>
      <c r="B5" s="3">
        <v>9</v>
      </c>
      <c r="C5" s="3">
        <v>2</v>
      </c>
      <c r="D5" s="3">
        <v>7</v>
      </c>
      <c r="E5" s="4">
        <v>22.222222222222221</v>
      </c>
      <c r="F5" s="4">
        <v>77.777777777777786</v>
      </c>
    </row>
    <row r="6" spans="1:6">
      <c r="A6" s="16" t="s">
        <v>335</v>
      </c>
      <c r="B6" s="3">
        <v>19</v>
      </c>
      <c r="C6" s="3">
        <v>12</v>
      </c>
      <c r="D6" s="3">
        <v>7</v>
      </c>
      <c r="E6" s="4">
        <v>63.157894736842103</v>
      </c>
      <c r="F6" s="4">
        <v>36.84210526315789</v>
      </c>
    </row>
    <row r="7" spans="1:6">
      <c r="A7" s="16" t="s">
        <v>336</v>
      </c>
      <c r="B7" s="3">
        <v>11</v>
      </c>
      <c r="C7" s="3">
        <v>0</v>
      </c>
      <c r="D7" s="3">
        <v>11</v>
      </c>
      <c r="E7" s="4">
        <v>0</v>
      </c>
      <c r="F7" s="4">
        <v>100</v>
      </c>
    </row>
    <row r="8" spans="1:6">
      <c r="A8" s="16" t="s">
        <v>337</v>
      </c>
      <c r="B8" s="3">
        <v>10</v>
      </c>
      <c r="C8" s="3">
        <v>2</v>
      </c>
      <c r="D8" s="3">
        <v>8</v>
      </c>
      <c r="E8" s="4">
        <v>20</v>
      </c>
      <c r="F8" s="4">
        <v>80</v>
      </c>
    </row>
    <row r="9" spans="1:6">
      <c r="A9" s="16" t="s">
        <v>338</v>
      </c>
      <c r="B9" s="3">
        <v>26</v>
      </c>
      <c r="C9" s="3">
        <v>3</v>
      </c>
      <c r="D9" s="3">
        <v>23</v>
      </c>
      <c r="E9" s="4">
        <v>11.538461538461538</v>
      </c>
      <c r="F9" s="4">
        <v>88.461538461538453</v>
      </c>
    </row>
    <row r="10" spans="1:6" s="5" customFormat="1" ht="12.6">
      <c r="A10" s="5" t="s">
        <v>339</v>
      </c>
    </row>
    <row r="11" spans="1:6" s="5" customFormat="1" ht="12.6">
      <c r="A11" s="5" t="s">
        <v>141</v>
      </c>
    </row>
    <row r="12" spans="1:6">
      <c r="A12" s="5" t="s">
        <v>340</v>
      </c>
    </row>
    <row r="13" spans="1:6">
      <c r="A13" s="5" t="s">
        <v>341</v>
      </c>
    </row>
    <row r="14" spans="1:6">
      <c r="A14" s="5"/>
    </row>
  </sheetData>
  <mergeCells count="5">
    <mergeCell ref="A1:F1"/>
    <mergeCell ref="A2:A3"/>
    <mergeCell ref="B2:B3"/>
    <mergeCell ref="C2:D2"/>
    <mergeCell ref="E2:F2"/>
  </mergeCells>
  <pageMargins left="0.511811024" right="0.511811024" top="0.78740157499999996" bottom="0.78740157499999996" header="0.31496062000000002" footer="0.31496062000000002"/>
  <pageSetup paperSize="9"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F17A7-60DC-4C50-99BE-5EB767DECF59}">
  <dimension ref="A1:F13"/>
  <sheetViews>
    <sheetView workbookViewId="0">
      <selection sqref="A1:F1"/>
    </sheetView>
  </sheetViews>
  <sheetFormatPr defaultRowHeight="14.45"/>
  <cols>
    <col min="1" max="1" width="54.28515625" customWidth="1"/>
    <col min="2" max="6" width="15.85546875" customWidth="1"/>
    <col min="7" max="7" width="9.85546875" customWidth="1"/>
  </cols>
  <sheetData>
    <row r="1" spans="1:6" ht="37.9" customHeight="1">
      <c r="A1" s="302" t="s">
        <v>342</v>
      </c>
      <c r="B1" s="302"/>
      <c r="C1" s="302"/>
      <c r="D1" s="302"/>
      <c r="E1" s="302"/>
      <c r="F1" s="302"/>
    </row>
    <row r="2" spans="1:6" ht="16.149999999999999">
      <c r="A2" s="335" t="s">
        <v>333</v>
      </c>
      <c r="B2" s="335" t="s">
        <v>135</v>
      </c>
      <c r="C2" s="305" t="s">
        <v>135</v>
      </c>
      <c r="D2" s="305"/>
      <c r="E2" s="305" t="s">
        <v>136</v>
      </c>
      <c r="F2" s="305"/>
    </row>
    <row r="3" spans="1:6" ht="16.149999999999999">
      <c r="A3" s="335"/>
      <c r="B3" s="335"/>
      <c r="C3" s="19" t="s">
        <v>137</v>
      </c>
      <c r="D3" s="19" t="s">
        <v>138</v>
      </c>
      <c r="E3" s="19" t="s">
        <v>137</v>
      </c>
      <c r="F3" s="19" t="s">
        <v>138</v>
      </c>
    </row>
    <row r="4" spans="1:6" s="118" customFormat="1" ht="16.149999999999999">
      <c r="A4" s="132" t="s">
        <v>135</v>
      </c>
      <c r="B4" s="132">
        <v>179</v>
      </c>
      <c r="C4" s="132">
        <v>52</v>
      </c>
      <c r="D4" s="132">
        <v>127</v>
      </c>
      <c r="E4" s="120">
        <v>30.910488587059046</v>
      </c>
      <c r="F4" s="120">
        <v>69.089511412940951</v>
      </c>
    </row>
    <row r="5" spans="1:6" ht="16.149999999999999">
      <c r="A5" s="9" t="s">
        <v>334</v>
      </c>
      <c r="B5" s="9">
        <v>38</v>
      </c>
      <c r="C5" s="9">
        <v>22</v>
      </c>
      <c r="D5" s="9">
        <v>16</v>
      </c>
      <c r="E5" s="10">
        <v>57.894736842105267</v>
      </c>
      <c r="F5" s="10">
        <v>42.105263157894733</v>
      </c>
    </row>
    <row r="6" spans="1:6" ht="16.149999999999999">
      <c r="A6" s="9" t="s">
        <v>335</v>
      </c>
      <c r="B6" s="9">
        <v>31</v>
      </c>
      <c r="C6" s="9">
        <v>13</v>
      </c>
      <c r="D6" s="9">
        <v>18</v>
      </c>
      <c r="E6" s="10">
        <v>41.935483870967744</v>
      </c>
      <c r="F6" s="10">
        <v>58.064516129032263</v>
      </c>
    </row>
    <row r="7" spans="1:6" ht="16.149999999999999">
      <c r="A7" s="9" t="s">
        <v>336</v>
      </c>
      <c r="B7" s="9">
        <v>20</v>
      </c>
      <c r="C7" s="9">
        <v>4</v>
      </c>
      <c r="D7" s="9">
        <v>16</v>
      </c>
      <c r="E7" s="10">
        <v>20</v>
      </c>
      <c r="F7" s="10">
        <v>80</v>
      </c>
    </row>
    <row r="8" spans="1:6" ht="16.149999999999999">
      <c r="A8" s="9" t="s">
        <v>337</v>
      </c>
      <c r="B8" s="9">
        <v>72</v>
      </c>
      <c r="C8" s="9">
        <v>9</v>
      </c>
      <c r="D8" s="9">
        <v>63</v>
      </c>
      <c r="E8" s="10">
        <v>12.5</v>
      </c>
      <c r="F8" s="10">
        <v>87.5</v>
      </c>
    </row>
    <row r="9" spans="1:6" ht="16.149999999999999">
      <c r="A9" s="9" t="s">
        <v>338</v>
      </c>
      <c r="B9" s="9">
        <v>18</v>
      </c>
      <c r="C9" s="9">
        <v>4</v>
      </c>
      <c r="D9" s="9">
        <v>14</v>
      </c>
      <c r="E9" s="10">
        <v>22.222222222222221</v>
      </c>
      <c r="F9" s="10">
        <v>77.777777777777786</v>
      </c>
    </row>
    <row r="10" spans="1:6">
      <c r="A10" s="5" t="s">
        <v>339</v>
      </c>
      <c r="B10" s="5"/>
      <c r="C10" s="5"/>
      <c r="D10" s="5"/>
      <c r="E10" s="5"/>
      <c r="F10" s="5"/>
    </row>
    <row r="11" spans="1:6">
      <c r="A11" s="5" t="s">
        <v>141</v>
      </c>
      <c r="B11" s="5"/>
      <c r="C11" s="5"/>
      <c r="D11" s="5"/>
      <c r="E11" s="5"/>
      <c r="F11" s="5"/>
    </row>
    <row r="12" spans="1:6">
      <c r="A12" s="5" t="s">
        <v>343</v>
      </c>
      <c r="B12" s="5"/>
      <c r="C12" s="5"/>
    </row>
    <row r="13" spans="1:6">
      <c r="A13" s="5" t="s">
        <v>341</v>
      </c>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1565D-1511-49DE-A7C3-A6B4CED398AE}">
  <dimension ref="A1:F8"/>
  <sheetViews>
    <sheetView workbookViewId="0">
      <selection activeCell="E4" sqref="E4"/>
    </sheetView>
  </sheetViews>
  <sheetFormatPr defaultColWidth="8.85546875" defaultRowHeight="16.149999999999999"/>
  <cols>
    <col min="1" max="1" width="16.140625" style="2" customWidth="1"/>
    <col min="2" max="6" width="14.42578125" style="2" customWidth="1"/>
    <col min="7" max="16384" width="8.85546875" style="2"/>
  </cols>
  <sheetData>
    <row r="1" spans="1:6" ht="35.450000000000003" customHeight="1">
      <c r="A1" s="343" t="s">
        <v>344</v>
      </c>
      <c r="B1" s="343"/>
      <c r="C1" s="343"/>
      <c r="D1" s="343"/>
      <c r="E1" s="343"/>
      <c r="F1" s="343"/>
    </row>
    <row r="2" spans="1:6">
      <c r="A2" s="344" t="s">
        <v>345</v>
      </c>
      <c r="B2" s="304" t="s">
        <v>135</v>
      </c>
      <c r="C2" s="305" t="s">
        <v>135</v>
      </c>
      <c r="D2" s="305"/>
      <c r="E2" s="305" t="s">
        <v>136</v>
      </c>
      <c r="F2" s="305"/>
    </row>
    <row r="3" spans="1:6">
      <c r="A3" s="345"/>
      <c r="B3" s="304"/>
      <c r="C3" s="9" t="s">
        <v>137</v>
      </c>
      <c r="D3" s="9" t="s">
        <v>138</v>
      </c>
      <c r="E3" s="9" t="s">
        <v>139</v>
      </c>
      <c r="F3" s="9" t="s">
        <v>138</v>
      </c>
    </row>
    <row r="4" spans="1:6" ht="16.149999999999999" customHeight="1">
      <c r="A4" s="346"/>
      <c r="B4" s="9">
        <v>38</v>
      </c>
      <c r="C4" s="9">
        <v>10</v>
      </c>
      <c r="D4" s="9">
        <v>28</v>
      </c>
      <c r="E4" s="10">
        <v>26.315789473684209</v>
      </c>
      <c r="F4" s="10">
        <v>73.68421052631578</v>
      </c>
    </row>
    <row r="5" spans="1:6">
      <c r="A5" s="5" t="s">
        <v>346</v>
      </c>
    </row>
    <row r="6" spans="1:6">
      <c r="A6" s="5" t="s">
        <v>141</v>
      </c>
    </row>
    <row r="7" spans="1:6">
      <c r="A7" s="5" t="s">
        <v>347</v>
      </c>
    </row>
    <row r="8" spans="1:6">
      <c r="A8" s="12" t="s">
        <v>341</v>
      </c>
    </row>
  </sheetData>
  <mergeCells count="5">
    <mergeCell ref="A1:F1"/>
    <mergeCell ref="B2:B3"/>
    <mergeCell ref="C2:D2"/>
    <mergeCell ref="E2:F2"/>
    <mergeCell ref="A2:A4"/>
  </mergeCells>
  <pageMargins left="0.511811024" right="0.511811024" top="0.78740157499999996" bottom="0.78740157499999996" header="0.31496062000000002" footer="0.3149606200000000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809BD-6FFC-43B6-A4F2-A7ED249D460F}">
  <dimension ref="A1:J34"/>
  <sheetViews>
    <sheetView workbookViewId="0">
      <selection activeCell="H19" sqref="H19"/>
    </sheetView>
  </sheetViews>
  <sheetFormatPr defaultColWidth="8.85546875" defaultRowHeight="16.149999999999999"/>
  <cols>
    <col min="1" max="1" width="34.28515625" style="2" customWidth="1"/>
    <col min="2" max="2" width="11.7109375" style="2" customWidth="1"/>
    <col min="3" max="3" width="15" style="2" bestFit="1" customWidth="1"/>
    <col min="4" max="5" width="12.7109375" style="2" customWidth="1"/>
    <col min="6" max="6" width="11.7109375" style="2" customWidth="1"/>
    <col min="7" max="8" width="13.7109375" style="2" customWidth="1"/>
    <col min="9" max="16384" width="8.85546875" style="2"/>
  </cols>
  <sheetData>
    <row r="1" spans="1:8" ht="51.6" customHeight="1">
      <c r="A1" s="302" t="s">
        <v>348</v>
      </c>
      <c r="B1" s="302"/>
      <c r="C1" s="302"/>
      <c r="D1" s="302"/>
      <c r="E1" s="302"/>
      <c r="F1" s="302"/>
      <c r="G1" s="302"/>
      <c r="H1" s="302"/>
    </row>
    <row r="2" spans="1:8">
      <c r="A2" s="335" t="s">
        <v>349</v>
      </c>
      <c r="B2" s="335" t="s">
        <v>145</v>
      </c>
      <c r="C2" s="305" t="s">
        <v>350</v>
      </c>
      <c r="D2" s="305"/>
      <c r="E2" s="305"/>
      <c r="F2" s="305" t="s">
        <v>351</v>
      </c>
      <c r="G2" s="305"/>
      <c r="H2" s="305"/>
    </row>
    <row r="3" spans="1:8">
      <c r="A3" s="335"/>
      <c r="B3" s="335"/>
      <c r="C3" s="304" t="s">
        <v>135</v>
      </c>
      <c r="D3" s="305" t="s">
        <v>136</v>
      </c>
      <c r="E3" s="305"/>
      <c r="F3" s="304" t="s">
        <v>135</v>
      </c>
      <c r="G3" s="305" t="s">
        <v>136</v>
      </c>
      <c r="H3" s="305"/>
    </row>
    <row r="4" spans="1:8">
      <c r="A4" s="335"/>
      <c r="B4" s="335"/>
      <c r="C4" s="304"/>
      <c r="D4" s="20" t="s">
        <v>137</v>
      </c>
      <c r="E4" s="20" t="s">
        <v>138</v>
      </c>
      <c r="F4" s="298"/>
      <c r="G4" s="20" t="s">
        <v>137</v>
      </c>
      <c r="H4" s="20" t="s">
        <v>138</v>
      </c>
    </row>
    <row r="5" spans="1:8">
      <c r="A5" s="9" t="s">
        <v>352</v>
      </c>
      <c r="B5" s="34">
        <v>10095</v>
      </c>
      <c r="C5" s="86">
        <v>9108</v>
      </c>
      <c r="D5" s="4">
        <v>42.984189723320156</v>
      </c>
      <c r="E5" s="4">
        <v>57.015810276679844</v>
      </c>
      <c r="F5" s="86">
        <v>987</v>
      </c>
      <c r="G5" s="4">
        <v>50.455927051671736</v>
      </c>
      <c r="H5" s="4">
        <v>49.544072948328264</v>
      </c>
    </row>
    <row r="6" spans="1:8">
      <c r="A6" s="9" t="s">
        <v>353</v>
      </c>
      <c r="B6" s="34">
        <v>7286</v>
      </c>
      <c r="C6" s="86">
        <v>6277</v>
      </c>
      <c r="D6" s="4">
        <v>45.053369444001909</v>
      </c>
      <c r="E6" s="4">
        <v>54.946630555998091</v>
      </c>
      <c r="F6" s="86">
        <v>1009</v>
      </c>
      <c r="G6" s="4">
        <v>57.879088206144701</v>
      </c>
      <c r="H6" s="4">
        <v>42.120911793855306</v>
      </c>
    </row>
    <row r="7" spans="1:8">
      <c r="A7" s="9" t="s">
        <v>354</v>
      </c>
      <c r="B7" s="34">
        <v>11805</v>
      </c>
      <c r="C7" s="86">
        <v>10480</v>
      </c>
      <c r="D7" s="4">
        <v>41.93702290076336</v>
      </c>
      <c r="E7" s="4">
        <v>58.062977099236647</v>
      </c>
      <c r="F7" s="86">
        <v>1325</v>
      </c>
      <c r="G7" s="4">
        <v>55.924528301886788</v>
      </c>
      <c r="H7" s="4">
        <v>44.075471698113205</v>
      </c>
    </row>
    <row r="8" spans="1:8">
      <c r="A8" s="9" t="s">
        <v>355</v>
      </c>
      <c r="B8" s="34">
        <v>8083</v>
      </c>
      <c r="C8" s="86">
        <v>6859</v>
      </c>
      <c r="D8" s="4">
        <v>37.585653885406032</v>
      </c>
      <c r="E8" s="4">
        <v>62.414346114593968</v>
      </c>
      <c r="F8" s="86">
        <v>1224</v>
      </c>
      <c r="G8" s="4">
        <v>49.101307189542482</v>
      </c>
      <c r="H8" s="4">
        <v>50.898692810457511</v>
      </c>
    </row>
    <row r="9" spans="1:8">
      <c r="A9" s="9" t="s">
        <v>356</v>
      </c>
      <c r="B9" s="34">
        <v>3931</v>
      </c>
      <c r="C9" s="86">
        <v>3438</v>
      </c>
      <c r="D9" s="4">
        <v>35.922047702152412</v>
      </c>
      <c r="E9" s="4">
        <v>64.077952297847588</v>
      </c>
      <c r="F9" s="86">
        <v>493</v>
      </c>
      <c r="G9" s="4">
        <v>44.016227180527387</v>
      </c>
      <c r="H9" s="4">
        <v>55.98377281947262</v>
      </c>
    </row>
    <row r="10" spans="1:8">
      <c r="A10" s="9" t="s">
        <v>357</v>
      </c>
      <c r="B10" s="34">
        <v>659</v>
      </c>
      <c r="C10" s="86">
        <v>471</v>
      </c>
      <c r="D10" s="4">
        <v>28.02547770700637</v>
      </c>
      <c r="E10" s="4">
        <v>71.974522292993626</v>
      </c>
      <c r="F10" s="86">
        <v>188</v>
      </c>
      <c r="G10" s="4">
        <v>27.127659574468083</v>
      </c>
      <c r="H10" s="4">
        <v>72.872340425531917</v>
      </c>
    </row>
    <row r="11" spans="1:8" s="5" customFormat="1" ht="15" customHeight="1">
      <c r="A11" s="5" t="s">
        <v>358</v>
      </c>
    </row>
    <row r="12" spans="1:8" s="5" customFormat="1" ht="14.45" customHeight="1">
      <c r="A12" s="5" t="s">
        <v>359</v>
      </c>
    </row>
    <row r="13" spans="1:8" s="5" customFormat="1" ht="12.6">
      <c r="A13" s="5" t="s">
        <v>360</v>
      </c>
    </row>
    <row r="14" spans="1:8">
      <c r="A14" s="12" t="s">
        <v>361</v>
      </c>
    </row>
    <row r="15" spans="1:8">
      <c r="A15" s="5" t="s">
        <v>362</v>
      </c>
    </row>
    <row r="16" spans="1:8">
      <c r="A16" s="5" t="s">
        <v>363</v>
      </c>
    </row>
    <row r="17" spans="2:10">
      <c r="F17" s="7"/>
      <c r="G17" s="7"/>
      <c r="I17" s="7"/>
      <c r="J17" s="7"/>
    </row>
    <row r="18" spans="2:10">
      <c r="F18" s="7"/>
      <c r="G18" s="7"/>
      <c r="I18" s="7"/>
      <c r="J18" s="7"/>
    </row>
    <row r="19" spans="2:10">
      <c r="B19" s="270"/>
      <c r="H19" s="274"/>
    </row>
    <row r="20" spans="2:10">
      <c r="B20" s="269"/>
      <c r="C20" s="269"/>
      <c r="F20" s="272"/>
    </row>
    <row r="21" spans="2:10">
      <c r="C21" s="271"/>
      <c r="F21" s="272"/>
      <c r="G21" s="7"/>
      <c r="H21" s="7"/>
      <c r="I21" s="7"/>
      <c r="J21" s="7"/>
    </row>
    <row r="22" spans="2:10">
      <c r="C22" s="271"/>
      <c r="F22" s="272"/>
      <c r="G22" s="7"/>
      <c r="H22" s="7"/>
      <c r="I22" s="7"/>
      <c r="J22" s="7"/>
    </row>
    <row r="23" spans="2:10">
      <c r="C23" s="271"/>
      <c r="F23" s="272"/>
      <c r="G23" s="7"/>
      <c r="H23" s="7"/>
      <c r="I23" s="7"/>
      <c r="J23" s="7"/>
    </row>
    <row r="24" spans="2:10">
      <c r="C24" s="271"/>
      <c r="F24" s="272"/>
      <c r="G24" s="7"/>
      <c r="H24" s="7"/>
      <c r="I24" s="7"/>
      <c r="J24" s="7"/>
    </row>
    <row r="25" spans="2:10">
      <c r="C25" s="271"/>
      <c r="F25" s="272"/>
      <c r="G25" s="7"/>
      <c r="H25" s="7"/>
      <c r="I25" s="7"/>
      <c r="J25" s="7"/>
    </row>
    <row r="26" spans="2:10">
      <c r="F26" s="7"/>
      <c r="G26" s="7"/>
      <c r="H26" s="7"/>
      <c r="I26" s="7"/>
      <c r="J26" s="7"/>
    </row>
    <row r="27" spans="2:10">
      <c r="C27" s="269"/>
      <c r="F27" s="273"/>
    </row>
    <row r="29" spans="2:10">
      <c r="G29" s="269"/>
      <c r="I29" s="7"/>
      <c r="J29" s="7"/>
    </row>
    <row r="30" spans="2:10">
      <c r="I30" s="7"/>
      <c r="J30" s="7"/>
    </row>
    <row r="31" spans="2:10">
      <c r="I31" s="7"/>
      <c r="J31" s="7"/>
    </row>
    <row r="32" spans="2:10">
      <c r="I32" s="7"/>
      <c r="J32" s="7"/>
    </row>
    <row r="33" spans="9:10">
      <c r="I33" s="7"/>
      <c r="J33" s="7"/>
    </row>
    <row r="34" spans="9:10">
      <c r="I34" s="7"/>
      <c r="J34" s="7"/>
    </row>
  </sheetData>
  <mergeCells count="9">
    <mergeCell ref="A1:H1"/>
    <mergeCell ref="A2:A4"/>
    <mergeCell ref="B2:B4"/>
    <mergeCell ref="C2:E2"/>
    <mergeCell ref="F2:H2"/>
    <mergeCell ref="C3:C4"/>
    <mergeCell ref="D3:E3"/>
    <mergeCell ref="F3:F4"/>
    <mergeCell ref="G3:H3"/>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A7DF9-9D90-4A93-9A3A-0936942BE4F8}">
  <dimension ref="A1:J16"/>
  <sheetViews>
    <sheetView workbookViewId="0">
      <selection activeCell="D13" sqref="D13"/>
    </sheetView>
  </sheetViews>
  <sheetFormatPr defaultRowHeight="14.45"/>
  <cols>
    <col min="1" max="1" width="22.42578125" customWidth="1"/>
    <col min="2" max="2" width="15" customWidth="1"/>
    <col min="3" max="3" width="15.28515625" customWidth="1"/>
    <col min="4" max="5" width="15.5703125" customWidth="1"/>
    <col min="6" max="6" width="17.28515625" customWidth="1"/>
    <col min="7" max="7" width="15.28515625" customWidth="1"/>
    <col min="9" max="9" width="12.7109375" customWidth="1"/>
  </cols>
  <sheetData>
    <row r="1" spans="1:10" s="219" customFormat="1" ht="42.75" customHeight="1">
      <c r="A1" s="286" t="s">
        <v>152</v>
      </c>
      <c r="B1" s="286"/>
      <c r="C1" s="286"/>
      <c r="D1" s="286"/>
      <c r="E1" s="286"/>
      <c r="F1" s="286"/>
      <c r="G1" s="286"/>
    </row>
    <row r="2" spans="1:10" ht="16.149999999999999">
      <c r="A2" s="292" t="s">
        <v>153</v>
      </c>
      <c r="B2" s="291">
        <v>2016</v>
      </c>
      <c r="C2" s="291"/>
      <c r="D2" s="291">
        <v>2020</v>
      </c>
      <c r="E2" s="291"/>
      <c r="F2" s="291">
        <v>2024</v>
      </c>
      <c r="G2" s="291"/>
    </row>
    <row r="3" spans="1:10" ht="16.149999999999999">
      <c r="A3" s="283"/>
      <c r="B3" s="210" t="s">
        <v>139</v>
      </c>
      <c r="C3" s="210" t="s">
        <v>138</v>
      </c>
      <c r="D3" s="210" t="s">
        <v>137</v>
      </c>
      <c r="E3" s="210" t="s">
        <v>138</v>
      </c>
      <c r="F3" s="210" t="s">
        <v>137</v>
      </c>
      <c r="G3" s="210" t="s">
        <v>138</v>
      </c>
    </row>
    <row r="4" spans="1:10" ht="16.149999999999999">
      <c r="A4" s="238" t="s">
        <v>145</v>
      </c>
      <c r="B4" s="218">
        <v>147028</v>
      </c>
      <c r="C4" s="220">
        <v>322939</v>
      </c>
      <c r="D4" s="220">
        <v>176762</v>
      </c>
      <c r="E4" s="220">
        <v>351560</v>
      </c>
      <c r="F4" s="220">
        <v>159005</v>
      </c>
      <c r="G4" s="220">
        <v>304344</v>
      </c>
      <c r="I4" s="158"/>
      <c r="J4" s="158"/>
    </row>
    <row r="5" spans="1:10" ht="16.149999999999999">
      <c r="A5" s="239" t="s">
        <v>154</v>
      </c>
      <c r="B5" s="67">
        <v>2132</v>
      </c>
      <c r="C5" s="240">
        <v>14134</v>
      </c>
      <c r="D5" s="240">
        <v>2520</v>
      </c>
      <c r="E5" s="240">
        <v>16056</v>
      </c>
      <c r="F5" s="240">
        <v>2381</v>
      </c>
      <c r="G5" s="240">
        <v>13190</v>
      </c>
    </row>
    <row r="6" spans="1:10" ht="16.149999999999999">
      <c r="A6" s="239" t="s">
        <v>155</v>
      </c>
      <c r="B6" s="67">
        <v>2867</v>
      </c>
      <c r="C6" s="240">
        <v>13458</v>
      </c>
      <c r="D6" s="240">
        <v>3986</v>
      </c>
      <c r="E6" s="240">
        <v>14755</v>
      </c>
      <c r="F6" s="240">
        <v>3678</v>
      </c>
      <c r="G6" s="240">
        <v>12137</v>
      </c>
    </row>
    <row r="7" spans="1:10" ht="16.149999999999999">
      <c r="A7" s="239" t="s">
        <v>156</v>
      </c>
      <c r="B7" s="67">
        <v>142029</v>
      </c>
      <c r="C7" s="240">
        <v>295347</v>
      </c>
      <c r="D7" s="240">
        <v>170256</v>
      </c>
      <c r="E7" s="240">
        <v>320749</v>
      </c>
      <c r="F7" s="240">
        <v>152946</v>
      </c>
      <c r="G7" s="240">
        <v>279017</v>
      </c>
    </row>
    <row r="8" spans="1:10">
      <c r="A8" s="12" t="s">
        <v>140</v>
      </c>
    </row>
    <row r="9" spans="1:10">
      <c r="A9" s="12" t="s">
        <v>141</v>
      </c>
      <c r="F9" s="161"/>
      <c r="G9" s="161"/>
    </row>
    <row r="10" spans="1:10" ht="14.45" customHeight="1">
      <c r="A10" s="290" t="s">
        <v>151</v>
      </c>
      <c r="B10" s="290"/>
      <c r="C10" s="290"/>
      <c r="D10" s="290"/>
      <c r="E10" s="290"/>
      <c r="F10" s="290"/>
      <c r="G10" s="290"/>
    </row>
    <row r="11" spans="1:10" ht="27" customHeight="1">
      <c r="A11" s="290"/>
      <c r="B11" s="290"/>
      <c r="C11" s="290"/>
      <c r="D11" s="290"/>
      <c r="E11" s="290"/>
      <c r="F11" s="290"/>
      <c r="G11" s="290"/>
    </row>
    <row r="13" spans="1:10" ht="16.899999999999999">
      <c r="D13" s="162"/>
      <c r="E13" s="163"/>
      <c r="F13" s="163"/>
      <c r="G13" s="164"/>
      <c r="H13" s="165"/>
    </row>
    <row r="14" spans="1:10" ht="16.899999999999999">
      <c r="D14" s="194"/>
      <c r="E14" s="168"/>
      <c r="F14" s="168"/>
      <c r="G14" s="167"/>
      <c r="H14" s="167"/>
    </row>
    <row r="15" spans="1:10" ht="16.899999999999999">
      <c r="D15" s="193"/>
      <c r="E15" s="193"/>
      <c r="F15" s="193"/>
      <c r="G15" s="170"/>
      <c r="H15" s="170"/>
    </row>
    <row r="16" spans="1:10" ht="16.899999999999999">
      <c r="D16" s="172"/>
      <c r="E16" s="173"/>
      <c r="F16" s="173"/>
      <c r="G16" s="174"/>
      <c r="H16" s="175"/>
    </row>
  </sheetData>
  <mergeCells count="6">
    <mergeCell ref="A10:G11"/>
    <mergeCell ref="A1:G1"/>
    <mergeCell ref="B2:C2"/>
    <mergeCell ref="D2:E2"/>
    <mergeCell ref="F2:G2"/>
    <mergeCell ref="A2:A3"/>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54F7F-008D-4143-883E-02230518B619}">
  <dimension ref="A1:G15"/>
  <sheetViews>
    <sheetView workbookViewId="0">
      <selection sqref="A1:G1"/>
    </sheetView>
  </sheetViews>
  <sheetFormatPr defaultColWidth="8.85546875" defaultRowHeight="16.149999999999999"/>
  <cols>
    <col min="1" max="1" width="29.42578125" style="2" customWidth="1"/>
    <col min="2" max="2" width="16.140625" style="2" customWidth="1"/>
    <col min="3" max="7" width="13.140625" style="2" customWidth="1"/>
    <col min="8" max="16384" width="8.85546875" style="2"/>
  </cols>
  <sheetData>
    <row r="1" spans="1:7" ht="54.6" customHeight="1">
      <c r="A1" s="347" t="s">
        <v>364</v>
      </c>
      <c r="B1" s="347"/>
      <c r="C1" s="347"/>
      <c r="D1" s="347"/>
      <c r="E1" s="347"/>
      <c r="F1" s="347"/>
      <c r="G1" s="347"/>
    </row>
    <row r="2" spans="1:7">
      <c r="A2" s="299" t="s">
        <v>349</v>
      </c>
      <c r="B2" s="348" t="s">
        <v>135</v>
      </c>
      <c r="C2" s="299" t="s">
        <v>160</v>
      </c>
      <c r="D2" s="299"/>
      <c r="E2" s="299"/>
      <c r="F2" s="299"/>
      <c r="G2" s="299"/>
    </row>
    <row r="3" spans="1:7">
      <c r="A3" s="304"/>
      <c r="B3" s="335"/>
      <c r="C3" s="23" t="s">
        <v>164</v>
      </c>
      <c r="D3" s="23" t="s">
        <v>161</v>
      </c>
      <c r="E3" s="23" t="s">
        <v>165</v>
      </c>
      <c r="F3" s="23" t="s">
        <v>163</v>
      </c>
      <c r="G3" s="19" t="s">
        <v>162</v>
      </c>
    </row>
    <row r="4" spans="1:7">
      <c r="A4" s="9" t="s">
        <v>352</v>
      </c>
      <c r="B4" s="34">
        <v>4413</v>
      </c>
      <c r="C4" s="206">
        <v>2.6663628076572468</v>
      </c>
      <c r="D4" s="206">
        <v>64.015496809480396</v>
      </c>
      <c r="E4" s="206">
        <v>0.44486068836338094</v>
      </c>
      <c r="F4" s="206">
        <v>28.463992707383774</v>
      </c>
      <c r="G4" s="206">
        <v>4.4211485870556055</v>
      </c>
    </row>
    <row r="5" spans="1:7">
      <c r="A5" s="9" t="s">
        <v>353</v>
      </c>
      <c r="B5" s="34">
        <v>3412</v>
      </c>
      <c r="C5" s="206">
        <v>2.1803182086034179</v>
      </c>
      <c r="D5" s="206">
        <v>64.407778432527991</v>
      </c>
      <c r="E5" s="206">
        <v>0.18072289156626506</v>
      </c>
      <c r="F5" s="206">
        <v>28.4325279905716</v>
      </c>
      <c r="G5" s="206">
        <v>4.8025928108426639</v>
      </c>
    </row>
    <row r="6" spans="1:7">
      <c r="A6" s="9" t="s">
        <v>354</v>
      </c>
      <c r="B6" s="34">
        <v>5136</v>
      </c>
      <c r="C6" s="206">
        <v>2.0463847203274219</v>
      </c>
      <c r="D6" s="206">
        <v>63.554862599883066</v>
      </c>
      <c r="E6" s="206">
        <v>0.51730998806207718</v>
      </c>
      <c r="F6" s="206">
        <v>27.441044630676281</v>
      </c>
      <c r="G6" s="206">
        <v>6.4509842136035864</v>
      </c>
    </row>
    <row r="7" spans="1:7">
      <c r="A7" s="9" t="s">
        <v>355</v>
      </c>
      <c r="B7" s="34">
        <v>3179</v>
      </c>
      <c r="C7" s="206">
        <v>1.6042780748663104</v>
      </c>
      <c r="D7" s="206">
        <v>66.561811890531615</v>
      </c>
      <c r="E7" s="206">
        <v>0.76726342710997442</v>
      </c>
      <c r="F7" s="206">
        <v>24.1585404215162</v>
      </c>
      <c r="G7" s="206">
        <v>6.9204152249134951</v>
      </c>
    </row>
    <row r="8" spans="1:7">
      <c r="A8" s="9" t="s">
        <v>356</v>
      </c>
      <c r="B8" s="34">
        <v>1452</v>
      </c>
      <c r="C8" s="206">
        <v>1.4462809917355373</v>
      </c>
      <c r="D8" s="206">
        <v>69.352617079889811</v>
      </c>
      <c r="E8" s="206">
        <v>0.9084556254367574</v>
      </c>
      <c r="F8" s="206">
        <v>22.245179063360883</v>
      </c>
      <c r="G8" s="206">
        <v>6.0606060606060606</v>
      </c>
    </row>
    <row r="9" spans="1:7">
      <c r="A9" s="9" t="s">
        <v>357</v>
      </c>
      <c r="B9" s="34">
        <v>183</v>
      </c>
      <c r="C9" s="206">
        <v>1.639344262295082</v>
      </c>
      <c r="D9" s="206">
        <v>62.841530054644814</v>
      </c>
      <c r="E9" s="206">
        <v>3.3333333333333335</v>
      </c>
      <c r="F9" s="206">
        <v>21.311475409836063</v>
      </c>
      <c r="G9" s="206">
        <v>10.928961748633879</v>
      </c>
    </row>
    <row r="10" spans="1:7">
      <c r="A10" s="5" t="s">
        <v>358</v>
      </c>
    </row>
    <row r="11" spans="1:7">
      <c r="A11" s="5" t="s">
        <v>365</v>
      </c>
    </row>
    <row r="12" spans="1:7">
      <c r="A12" s="5" t="s">
        <v>360</v>
      </c>
    </row>
    <row r="13" spans="1:7">
      <c r="A13" s="5" t="s">
        <v>366</v>
      </c>
    </row>
    <row r="14" spans="1:7">
      <c r="A14" s="5" t="s">
        <v>367</v>
      </c>
    </row>
    <row r="15" spans="1:7">
      <c r="A15" s="5" t="s">
        <v>368</v>
      </c>
    </row>
  </sheetData>
  <mergeCells count="4">
    <mergeCell ref="A1:G1"/>
    <mergeCell ref="A2:A3"/>
    <mergeCell ref="B2:B3"/>
    <mergeCell ref="C2:G2"/>
  </mergeCells>
  <pageMargins left="0.511811024" right="0.511811024" top="0.78740157499999996" bottom="0.78740157499999996" header="0.31496062000000002" footer="0.3149606200000000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BD626-2CC5-4D79-AEA1-EE6EA386B27D}">
  <dimension ref="A1:G15"/>
  <sheetViews>
    <sheetView workbookViewId="0">
      <selection activeCell="D18" sqref="D18"/>
    </sheetView>
  </sheetViews>
  <sheetFormatPr defaultColWidth="8.85546875" defaultRowHeight="16.149999999999999"/>
  <cols>
    <col min="1" max="1" width="29.42578125" style="2" customWidth="1"/>
    <col min="2" max="2" width="16.28515625" style="2" customWidth="1"/>
    <col min="3" max="7" width="13.140625" style="2" customWidth="1"/>
    <col min="8" max="16384" width="8.85546875" style="2"/>
  </cols>
  <sheetData>
    <row r="1" spans="1:7" ht="54.6" customHeight="1">
      <c r="A1" s="347" t="s">
        <v>369</v>
      </c>
      <c r="B1" s="347"/>
      <c r="C1" s="347"/>
      <c r="D1" s="347"/>
      <c r="E1" s="347"/>
      <c r="F1" s="347"/>
      <c r="G1" s="347"/>
    </row>
    <row r="2" spans="1:7">
      <c r="A2" s="299" t="s">
        <v>349</v>
      </c>
      <c r="B2" s="348" t="s">
        <v>135</v>
      </c>
      <c r="C2" s="299" t="s">
        <v>160</v>
      </c>
      <c r="D2" s="299"/>
      <c r="E2" s="299"/>
      <c r="F2" s="299"/>
      <c r="G2" s="299"/>
    </row>
    <row r="3" spans="1:7">
      <c r="A3" s="304"/>
      <c r="B3" s="335"/>
      <c r="C3" s="23" t="s">
        <v>164</v>
      </c>
      <c r="D3" s="23" t="s">
        <v>161</v>
      </c>
      <c r="E3" s="23" t="s">
        <v>165</v>
      </c>
      <c r="F3" s="23" t="s">
        <v>163</v>
      </c>
      <c r="G3" s="19" t="s">
        <v>162</v>
      </c>
    </row>
    <row r="4" spans="1:7">
      <c r="A4" s="9" t="s">
        <v>352</v>
      </c>
      <c r="B4" s="34">
        <v>5682</v>
      </c>
      <c r="C4" s="206">
        <v>1.7986245812026098</v>
      </c>
      <c r="D4" s="206">
        <v>56.5332392876036</v>
      </c>
      <c r="E4" s="206">
        <v>1.9220596014812203</v>
      </c>
      <c r="F4" s="206">
        <v>34.456004232057836</v>
      </c>
      <c r="G4" s="206">
        <v>5.290072297654735</v>
      </c>
    </row>
    <row r="5" spans="1:7">
      <c r="A5" s="9" t="s">
        <v>353</v>
      </c>
      <c r="B5" s="34">
        <v>3874</v>
      </c>
      <c r="C5" s="206">
        <v>1.6070502851218247</v>
      </c>
      <c r="D5" s="206">
        <v>61.871435977190252</v>
      </c>
      <c r="E5" s="206">
        <v>0.36288232244686364</v>
      </c>
      <c r="F5" s="206">
        <v>31.389320891653707</v>
      </c>
      <c r="G5" s="206">
        <v>4.7693105235873512</v>
      </c>
    </row>
    <row r="6" spans="1:7">
      <c r="A6" s="9" t="s">
        <v>354</v>
      </c>
      <c r="B6" s="34">
        <v>6669</v>
      </c>
      <c r="C6" s="206">
        <v>1.2608826178324828</v>
      </c>
      <c r="D6" s="206">
        <v>59.261483038126691</v>
      </c>
      <c r="E6" s="206">
        <v>0.78054638246772745</v>
      </c>
      <c r="F6" s="206">
        <v>32.287601320924644</v>
      </c>
      <c r="G6" s="206">
        <v>6.4094866406484536</v>
      </c>
    </row>
    <row r="7" spans="1:7">
      <c r="A7" s="9" t="s">
        <v>355</v>
      </c>
      <c r="B7" s="34">
        <v>4904</v>
      </c>
      <c r="C7" s="206">
        <v>1.7149857084524296</v>
      </c>
      <c r="D7" s="206">
        <v>65.455287872601062</v>
      </c>
      <c r="E7" s="206">
        <v>0.59207839934667206</v>
      </c>
      <c r="F7" s="206">
        <v>27.786851776235199</v>
      </c>
      <c r="G7" s="206">
        <v>4.4507962433646382</v>
      </c>
    </row>
    <row r="8" spans="1:7">
      <c r="A8" s="9" t="s">
        <v>356</v>
      </c>
      <c r="B8" s="34">
        <v>2479</v>
      </c>
      <c r="C8" s="206">
        <v>1.008471157724889</v>
      </c>
      <c r="D8" s="206">
        <v>68.051633723275515</v>
      </c>
      <c r="E8" s="206">
        <v>0.24203307785397338</v>
      </c>
      <c r="F8" s="206">
        <v>25.413473174667203</v>
      </c>
      <c r="G8" s="206">
        <v>5.2843888664784187</v>
      </c>
    </row>
    <row r="9" spans="1:7">
      <c r="A9" s="9" t="s">
        <v>357</v>
      </c>
      <c r="B9" s="34">
        <v>476</v>
      </c>
      <c r="C9" s="206">
        <v>0.21008403361344538</v>
      </c>
      <c r="D9" s="206">
        <v>79.201680672268907</v>
      </c>
      <c r="E9" s="206">
        <v>0.84033613445378152</v>
      </c>
      <c r="F9" s="206">
        <v>14.285714285714286</v>
      </c>
      <c r="G9" s="206">
        <v>5.46218487394958</v>
      </c>
    </row>
    <row r="10" spans="1:7">
      <c r="A10" s="5" t="s">
        <v>358</v>
      </c>
    </row>
    <row r="11" spans="1:7">
      <c r="A11" s="5" t="s">
        <v>365</v>
      </c>
    </row>
    <row r="12" spans="1:7">
      <c r="A12" s="5" t="s">
        <v>360</v>
      </c>
    </row>
    <row r="13" spans="1:7">
      <c r="A13" s="5" t="s">
        <v>366</v>
      </c>
    </row>
    <row r="14" spans="1:7">
      <c r="A14" s="5" t="s">
        <v>367</v>
      </c>
    </row>
    <row r="15" spans="1:7">
      <c r="A15" s="5" t="s">
        <v>368</v>
      </c>
    </row>
  </sheetData>
  <mergeCells count="4">
    <mergeCell ref="A1:G1"/>
    <mergeCell ref="A2:A3"/>
    <mergeCell ref="B2:B3"/>
    <mergeCell ref="C2:G2"/>
  </mergeCells>
  <pageMargins left="0.511811024" right="0.511811024" top="0.78740157499999996" bottom="0.78740157499999996" header="0.31496062000000002" footer="0.3149606200000000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9779B-7329-45A4-9012-117447DB5001}">
  <dimension ref="A1:N18"/>
  <sheetViews>
    <sheetView workbookViewId="0">
      <selection sqref="A1:F1"/>
    </sheetView>
  </sheetViews>
  <sheetFormatPr defaultColWidth="8.85546875" defaultRowHeight="16.149999999999999"/>
  <cols>
    <col min="1" max="1" width="29.42578125" style="2" customWidth="1"/>
    <col min="2" max="6" width="17.28515625" style="2" customWidth="1"/>
    <col min="7" max="16384" width="8.85546875" style="2"/>
  </cols>
  <sheetData>
    <row r="1" spans="1:14" ht="54.6" customHeight="1">
      <c r="A1" s="302" t="s">
        <v>370</v>
      </c>
      <c r="B1" s="302"/>
      <c r="C1" s="302"/>
      <c r="D1" s="302"/>
      <c r="E1" s="302"/>
      <c r="F1" s="302"/>
    </row>
    <row r="2" spans="1:14" ht="35.450000000000003" customHeight="1">
      <c r="A2" s="304" t="s">
        <v>349</v>
      </c>
      <c r="B2" s="335" t="s">
        <v>145</v>
      </c>
      <c r="C2" s="349" t="s">
        <v>135</v>
      </c>
      <c r="D2" s="350"/>
      <c r="E2" s="335" t="s">
        <v>136</v>
      </c>
      <c r="F2" s="335"/>
    </row>
    <row r="3" spans="1:14">
      <c r="A3" s="304"/>
      <c r="B3" s="335"/>
      <c r="C3" s="18" t="s">
        <v>139</v>
      </c>
      <c r="D3" s="18" t="s">
        <v>138</v>
      </c>
      <c r="E3" s="21" t="s">
        <v>139</v>
      </c>
      <c r="F3" s="21" t="s">
        <v>138</v>
      </c>
    </row>
    <row r="4" spans="1:14">
      <c r="A4" s="9" t="s">
        <v>352</v>
      </c>
      <c r="B4" s="34">
        <v>10095</v>
      </c>
      <c r="C4" s="34">
        <v>1129</v>
      </c>
      <c r="D4" s="34">
        <v>2216</v>
      </c>
      <c r="E4" s="4">
        <v>11.183754333828629</v>
      </c>
      <c r="F4" s="4">
        <v>21.951461119366023</v>
      </c>
      <c r="M4" s="7"/>
      <c r="N4" s="7"/>
    </row>
    <row r="5" spans="1:14">
      <c r="A5" s="9" t="s">
        <v>353</v>
      </c>
      <c r="B5" s="34">
        <v>7286</v>
      </c>
      <c r="C5" s="34">
        <v>900</v>
      </c>
      <c r="D5" s="34">
        <v>1390</v>
      </c>
      <c r="E5" s="4">
        <v>12.3524567664013</v>
      </c>
      <c r="F5" s="4">
        <v>19.077683228108704</v>
      </c>
      <c r="M5" s="7"/>
      <c r="N5" s="7"/>
    </row>
    <row r="6" spans="1:14">
      <c r="A6" s="9" t="s">
        <v>354</v>
      </c>
      <c r="B6" s="34">
        <v>11805</v>
      </c>
      <c r="C6" s="34">
        <v>1979</v>
      </c>
      <c r="D6" s="34">
        <v>2983</v>
      </c>
      <c r="E6" s="4">
        <v>16.764083015671325</v>
      </c>
      <c r="F6" s="4">
        <v>25.268953833121561</v>
      </c>
      <c r="M6" s="7"/>
      <c r="N6" s="7"/>
    </row>
    <row r="7" spans="1:14">
      <c r="A7" s="9" t="s">
        <v>355</v>
      </c>
      <c r="B7" s="34">
        <v>8083</v>
      </c>
      <c r="C7" s="34">
        <v>1176</v>
      </c>
      <c r="D7" s="34">
        <v>2174</v>
      </c>
      <c r="E7" s="4">
        <v>14.5490535692193</v>
      </c>
      <c r="F7" s="4">
        <v>26.895954472349377</v>
      </c>
      <c r="M7" s="7"/>
      <c r="N7" s="7"/>
    </row>
    <row r="8" spans="1:14">
      <c r="A8" s="9" t="s">
        <v>356</v>
      </c>
      <c r="B8" s="34">
        <v>3931</v>
      </c>
      <c r="C8" s="34">
        <v>565</v>
      </c>
      <c r="D8" s="34">
        <v>1170</v>
      </c>
      <c r="E8" s="4">
        <v>14.372933095904401</v>
      </c>
      <c r="F8" s="4">
        <v>29.76341897735945</v>
      </c>
      <c r="M8" s="7"/>
      <c r="N8" s="7"/>
    </row>
    <row r="9" spans="1:14">
      <c r="A9" s="9" t="s">
        <v>357</v>
      </c>
      <c r="B9" s="34">
        <v>659</v>
      </c>
      <c r="C9" s="34">
        <v>67</v>
      </c>
      <c r="D9" s="34">
        <v>163</v>
      </c>
      <c r="E9" s="4">
        <v>10.166919575113809</v>
      </c>
      <c r="F9" s="4">
        <v>24.734446130500761</v>
      </c>
      <c r="M9" s="7"/>
      <c r="N9" s="7"/>
    </row>
    <row r="10" spans="1:14">
      <c r="A10" s="5" t="s">
        <v>358</v>
      </c>
    </row>
    <row r="11" spans="1:14">
      <c r="A11" s="5" t="s">
        <v>359</v>
      </c>
    </row>
    <row r="12" spans="1:14">
      <c r="A12" s="5" t="s">
        <v>360</v>
      </c>
    </row>
    <row r="13" spans="1:14">
      <c r="A13" s="12" t="s">
        <v>361</v>
      </c>
      <c r="M13" s="7"/>
      <c r="N13" s="7"/>
    </row>
    <row r="14" spans="1:14">
      <c r="A14" s="5" t="s">
        <v>362</v>
      </c>
      <c r="M14" s="7"/>
      <c r="N14" s="7"/>
    </row>
    <row r="15" spans="1:14">
      <c r="M15" s="7"/>
      <c r="N15" s="7"/>
    </row>
    <row r="16" spans="1:14">
      <c r="E16" s="7"/>
      <c r="F16" s="7"/>
      <c r="M16" s="7"/>
      <c r="N16" s="7"/>
    </row>
    <row r="17" spans="13:14">
      <c r="M17" s="7"/>
      <c r="N17" s="7"/>
    </row>
    <row r="18" spans="13:14">
      <c r="M18" s="7"/>
      <c r="N18" s="7"/>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06D11-7BD9-44BB-85B2-C8A6D8E7DA4A}">
  <dimension ref="A1:H18"/>
  <sheetViews>
    <sheetView workbookViewId="0">
      <selection activeCell="E18" sqref="E18"/>
    </sheetView>
  </sheetViews>
  <sheetFormatPr defaultColWidth="8.85546875" defaultRowHeight="16.149999999999999"/>
  <cols>
    <col min="1" max="1" width="29.42578125" style="2" customWidth="1"/>
    <col min="2" max="2" width="13.7109375" style="2" customWidth="1"/>
    <col min="3" max="3" width="15.42578125" style="2" customWidth="1"/>
    <col min="4" max="4" width="20" style="2" customWidth="1"/>
    <col min="5" max="8" width="11.28515625" style="2" customWidth="1"/>
    <col min="9" max="16384" width="8.85546875" style="2"/>
  </cols>
  <sheetData>
    <row r="1" spans="1:8" ht="54.6" customHeight="1">
      <c r="A1" s="347" t="s">
        <v>371</v>
      </c>
      <c r="B1" s="347"/>
      <c r="C1" s="347"/>
      <c r="D1" s="347"/>
      <c r="E1" s="347"/>
      <c r="F1" s="347"/>
      <c r="G1" s="347"/>
      <c r="H1" s="347"/>
    </row>
    <row r="2" spans="1:8" ht="35.450000000000003" customHeight="1">
      <c r="A2" s="351" t="s">
        <v>349</v>
      </c>
      <c r="B2" s="352" t="s">
        <v>135</v>
      </c>
      <c r="C2" s="352" t="s">
        <v>372</v>
      </c>
      <c r="D2" s="352" t="s">
        <v>373</v>
      </c>
      <c r="E2" s="352" t="s">
        <v>136</v>
      </c>
      <c r="F2" s="352"/>
      <c r="G2" s="352" t="s">
        <v>374</v>
      </c>
      <c r="H2" s="352"/>
    </row>
    <row r="3" spans="1:8">
      <c r="A3" s="351"/>
      <c r="B3" s="352"/>
      <c r="C3" s="352"/>
      <c r="D3" s="352"/>
      <c r="E3" s="85" t="s">
        <v>139</v>
      </c>
      <c r="F3" s="85" t="s">
        <v>138</v>
      </c>
      <c r="G3" s="85" t="s">
        <v>139</v>
      </c>
      <c r="H3" s="85" t="s">
        <v>138</v>
      </c>
    </row>
    <row r="4" spans="1:8">
      <c r="A4" s="3" t="s">
        <v>352</v>
      </c>
      <c r="B4" s="87">
        <v>10095</v>
      </c>
      <c r="C4" s="4">
        <v>54.2</v>
      </c>
      <c r="D4" s="31">
        <v>12817.91</v>
      </c>
      <c r="E4" s="4">
        <v>43.714710252600298</v>
      </c>
      <c r="F4" s="4">
        <v>56.285289747399702</v>
      </c>
      <c r="G4" s="4">
        <v>73.5</v>
      </c>
      <c r="H4" s="4">
        <v>73</v>
      </c>
    </row>
    <row r="5" spans="1:8">
      <c r="A5" s="3" t="s">
        <v>353</v>
      </c>
      <c r="B5" s="87">
        <v>7286</v>
      </c>
      <c r="C5" s="4">
        <v>53.5</v>
      </c>
      <c r="D5" s="31">
        <v>13509.24</v>
      </c>
      <c r="E5" s="4">
        <v>46.829536096623663</v>
      </c>
      <c r="F5" s="4">
        <v>53.170463903376344</v>
      </c>
      <c r="G5" s="4">
        <v>81</v>
      </c>
      <c r="H5" s="4">
        <v>80.800000000000011</v>
      </c>
    </row>
    <row r="6" spans="1:8">
      <c r="A6" s="3" t="s">
        <v>354</v>
      </c>
      <c r="B6" s="87">
        <v>11805</v>
      </c>
      <c r="C6" s="4">
        <v>47.2</v>
      </c>
      <c r="D6" s="31">
        <v>14742.66</v>
      </c>
      <c r="E6" s="4">
        <v>43.506988564167727</v>
      </c>
      <c r="F6" s="4">
        <v>56.493011435832273</v>
      </c>
      <c r="G6" s="4">
        <v>94.3</v>
      </c>
      <c r="H6" s="4">
        <v>93</v>
      </c>
    </row>
    <row r="7" spans="1:8">
      <c r="A7" s="3" t="s">
        <v>355</v>
      </c>
      <c r="B7" s="87">
        <v>8083</v>
      </c>
      <c r="C7" s="4">
        <v>48.6</v>
      </c>
      <c r="D7" s="31">
        <v>17809.55</v>
      </c>
      <c r="E7" s="4">
        <v>39.32945688481999</v>
      </c>
      <c r="F7" s="4">
        <v>60.67054311518001</v>
      </c>
      <c r="G7" s="4">
        <v>96.1</v>
      </c>
      <c r="H7" s="4">
        <v>95.399999999999991</v>
      </c>
    </row>
    <row r="8" spans="1:8">
      <c r="A8" s="3" t="s">
        <v>356</v>
      </c>
      <c r="B8" s="87">
        <v>3931</v>
      </c>
      <c r="C8" s="4">
        <v>48.8</v>
      </c>
      <c r="D8" s="31">
        <v>21097.919999999998</v>
      </c>
      <c r="E8" s="4">
        <v>36.937166115492239</v>
      </c>
      <c r="F8" s="4">
        <v>63.062833884507761</v>
      </c>
      <c r="G8" s="4">
        <v>97.7</v>
      </c>
      <c r="H8" s="4">
        <v>97.3</v>
      </c>
    </row>
    <row r="9" spans="1:8">
      <c r="A9" s="3" t="s">
        <v>357</v>
      </c>
      <c r="B9" s="87">
        <v>659</v>
      </c>
      <c r="C9" s="4">
        <v>53</v>
      </c>
      <c r="D9" s="31">
        <v>22100.31</v>
      </c>
      <c r="E9" s="4">
        <v>27.800000000000004</v>
      </c>
      <c r="F9" s="4">
        <v>72.2</v>
      </c>
      <c r="G9" s="4">
        <v>94.5</v>
      </c>
      <c r="H9" s="4">
        <v>96.6</v>
      </c>
    </row>
    <row r="10" spans="1:8">
      <c r="A10" s="5" t="s">
        <v>358</v>
      </c>
    </row>
    <row r="11" spans="1:8">
      <c r="A11" s="5" t="s">
        <v>359</v>
      </c>
    </row>
    <row r="12" spans="1:8">
      <c r="A12" s="5" t="s">
        <v>360</v>
      </c>
    </row>
    <row r="13" spans="1:8">
      <c r="A13" s="12" t="s">
        <v>361</v>
      </c>
    </row>
    <row r="14" spans="1:8">
      <c r="A14" s="5" t="s">
        <v>362</v>
      </c>
    </row>
    <row r="16" spans="1:8">
      <c r="E16" s="7"/>
      <c r="F16" s="7"/>
    </row>
    <row r="18" spans="5:5" ht="73.5" customHeight="1">
      <c r="E18" s="275"/>
    </row>
  </sheetData>
  <mergeCells count="7">
    <mergeCell ref="A1:H1"/>
    <mergeCell ref="A2:A3"/>
    <mergeCell ref="B2:B3"/>
    <mergeCell ref="C2:C3"/>
    <mergeCell ref="D2:D3"/>
    <mergeCell ref="E2:F2"/>
    <mergeCell ref="G2:H2"/>
  </mergeCells>
  <pageMargins left="0.511811024" right="0.511811024" top="0.78740157499999996" bottom="0.78740157499999996" header="0.31496062000000002" footer="0.3149606200000000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50F25-1296-48D6-B46A-58600C490DAF}">
  <dimension ref="A1:J20"/>
  <sheetViews>
    <sheetView workbookViewId="0">
      <selection sqref="A1:F1"/>
    </sheetView>
  </sheetViews>
  <sheetFormatPr defaultColWidth="8.85546875" defaultRowHeight="16.149999999999999"/>
  <cols>
    <col min="1" max="1" width="29.42578125" style="2" customWidth="1"/>
    <col min="2" max="6" width="18.5703125" style="2" customWidth="1"/>
    <col min="7" max="16384" width="8.85546875" style="2"/>
  </cols>
  <sheetData>
    <row r="1" spans="1:10" ht="54.6" customHeight="1">
      <c r="A1" s="302" t="s">
        <v>375</v>
      </c>
      <c r="B1" s="302"/>
      <c r="C1" s="302"/>
      <c r="D1" s="302"/>
      <c r="E1" s="302"/>
      <c r="F1" s="302"/>
    </row>
    <row r="2" spans="1:10" ht="35.450000000000003" customHeight="1">
      <c r="A2" s="304" t="s">
        <v>349</v>
      </c>
      <c r="B2" s="335" t="s">
        <v>376</v>
      </c>
      <c r="C2" s="335" t="s">
        <v>376</v>
      </c>
      <c r="D2" s="335"/>
      <c r="E2" s="335" t="s">
        <v>377</v>
      </c>
      <c r="F2" s="335"/>
      <c r="H2" s="25"/>
    </row>
    <row r="3" spans="1:10">
      <c r="A3" s="304"/>
      <c r="B3" s="335"/>
      <c r="C3" s="18" t="s">
        <v>139</v>
      </c>
      <c r="D3" s="18" t="s">
        <v>138</v>
      </c>
      <c r="E3" s="18" t="s">
        <v>139</v>
      </c>
      <c r="F3" s="18" t="s">
        <v>138</v>
      </c>
    </row>
    <row r="4" spans="1:10">
      <c r="A4" s="9" t="s">
        <v>352</v>
      </c>
      <c r="B4" s="9">
        <v>140</v>
      </c>
      <c r="C4" s="9">
        <v>42</v>
      </c>
      <c r="D4" s="9">
        <v>98</v>
      </c>
      <c r="E4" s="32">
        <v>30</v>
      </c>
      <c r="F4" s="32">
        <v>70</v>
      </c>
    </row>
    <row r="5" spans="1:10">
      <c r="A5" s="9" t="s">
        <v>353</v>
      </c>
      <c r="B5" s="9">
        <v>70</v>
      </c>
      <c r="C5" s="9">
        <v>26</v>
      </c>
      <c r="D5" s="9">
        <v>44</v>
      </c>
      <c r="E5" s="32">
        <v>37.142857142857146</v>
      </c>
      <c r="F5" s="32">
        <v>62.857142857142854</v>
      </c>
    </row>
    <row r="6" spans="1:10">
      <c r="A6" s="9" t="s">
        <v>354</v>
      </c>
      <c r="B6" s="9">
        <v>120</v>
      </c>
      <c r="C6" s="9">
        <v>52</v>
      </c>
      <c r="D6" s="9">
        <v>68</v>
      </c>
      <c r="E6" s="32">
        <v>43.333333333333336</v>
      </c>
      <c r="F6" s="32">
        <v>56.666666666666664</v>
      </c>
    </row>
    <row r="7" spans="1:10">
      <c r="A7" s="9" t="s">
        <v>355</v>
      </c>
      <c r="B7" s="9">
        <v>75</v>
      </c>
      <c r="C7" s="9">
        <v>15</v>
      </c>
      <c r="D7" s="9">
        <v>60</v>
      </c>
      <c r="E7" s="32">
        <v>20</v>
      </c>
      <c r="F7" s="32">
        <v>80</v>
      </c>
    </row>
    <row r="8" spans="1:10">
      <c r="A8" s="9" t="s">
        <v>356</v>
      </c>
      <c r="B8" s="9">
        <v>31</v>
      </c>
      <c r="C8" s="9">
        <v>8</v>
      </c>
      <c r="D8" s="9">
        <v>23</v>
      </c>
      <c r="E8" s="32">
        <v>25.806451612903224</v>
      </c>
      <c r="F8" s="32">
        <v>74.193548387096769</v>
      </c>
    </row>
    <row r="9" spans="1:10">
      <c r="A9" s="9" t="s">
        <v>357</v>
      </c>
      <c r="B9" s="9">
        <v>4</v>
      </c>
      <c r="C9" s="9">
        <v>2</v>
      </c>
      <c r="D9" s="9">
        <v>2</v>
      </c>
      <c r="E9" s="32">
        <v>50</v>
      </c>
      <c r="F9" s="32">
        <v>50</v>
      </c>
    </row>
    <row r="10" spans="1:10">
      <c r="A10" s="5" t="s">
        <v>358</v>
      </c>
    </row>
    <row r="11" spans="1:10">
      <c r="A11" s="5" t="s">
        <v>359</v>
      </c>
    </row>
    <row r="12" spans="1:10">
      <c r="A12" s="5" t="s">
        <v>360</v>
      </c>
    </row>
    <row r="13" spans="1:10">
      <c r="A13" s="12" t="s">
        <v>361</v>
      </c>
    </row>
    <row r="14" spans="1:10">
      <c r="A14" s="5" t="s">
        <v>362</v>
      </c>
    </row>
    <row r="15" spans="1:10">
      <c r="I15" s="7"/>
      <c r="J15" s="7"/>
    </row>
    <row r="16" spans="1:10">
      <c r="I16" s="7"/>
      <c r="J16" s="7"/>
    </row>
    <row r="17" spans="9:10">
      <c r="I17" s="7"/>
      <c r="J17" s="7"/>
    </row>
    <row r="18" spans="9:10">
      <c r="I18" s="7"/>
      <c r="J18" s="7"/>
    </row>
    <row r="19" spans="9:10">
      <c r="I19" s="7"/>
      <c r="J19" s="7"/>
    </row>
    <row r="20" spans="9:10">
      <c r="I20" s="7"/>
      <c r="J20" s="7"/>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6D1A9-DDF7-4A22-BC91-7EDB010A4BCB}">
  <dimension ref="A1:F9"/>
  <sheetViews>
    <sheetView workbookViewId="0">
      <selection sqref="A1:F1"/>
    </sheetView>
  </sheetViews>
  <sheetFormatPr defaultColWidth="8.85546875" defaultRowHeight="16.149999999999999"/>
  <cols>
    <col min="1" max="1" width="26.85546875" style="2" customWidth="1"/>
    <col min="2" max="6" width="17" style="2" customWidth="1"/>
    <col min="7" max="16384" width="8.85546875" style="2"/>
  </cols>
  <sheetData>
    <row r="1" spans="1:6" ht="34.15" customHeight="1">
      <c r="A1" s="343" t="s">
        <v>378</v>
      </c>
      <c r="B1" s="343"/>
      <c r="C1" s="343"/>
      <c r="D1" s="343"/>
      <c r="E1" s="343"/>
      <c r="F1" s="343"/>
    </row>
    <row r="2" spans="1:6">
      <c r="A2" s="320" t="s">
        <v>379</v>
      </c>
      <c r="B2" s="320" t="s">
        <v>135</v>
      </c>
      <c r="C2" s="291" t="s">
        <v>135</v>
      </c>
      <c r="D2" s="291"/>
      <c r="E2" s="291" t="s">
        <v>136</v>
      </c>
      <c r="F2" s="291"/>
    </row>
    <row r="3" spans="1:6">
      <c r="A3" s="320"/>
      <c r="B3" s="320"/>
      <c r="C3" s="33" t="s">
        <v>137</v>
      </c>
      <c r="D3" s="33" t="s">
        <v>138</v>
      </c>
      <c r="E3" s="33" t="s">
        <v>137</v>
      </c>
      <c r="F3" s="33" t="s">
        <v>138</v>
      </c>
    </row>
    <row r="4" spans="1:6">
      <c r="A4" s="132" t="s">
        <v>135</v>
      </c>
      <c r="B4" s="154">
        <v>351370</v>
      </c>
      <c r="C4" s="154">
        <v>35544</v>
      </c>
      <c r="D4" s="154">
        <v>315826</v>
      </c>
      <c r="E4" s="120">
        <f>C4/B4*100</f>
        <v>10.115832313515668</v>
      </c>
      <c r="F4" s="120">
        <f>D4/B4*100</f>
        <v>89.884167686484332</v>
      </c>
    </row>
    <row r="5" spans="1:6">
      <c r="A5" s="9" t="s">
        <v>380</v>
      </c>
      <c r="B5" s="34">
        <v>209093</v>
      </c>
      <c r="C5" s="34">
        <v>12972</v>
      </c>
      <c r="D5" s="34">
        <v>196121</v>
      </c>
      <c r="E5" s="10">
        <f t="shared" ref="E5:E7" si="0">C5/B5*100</f>
        <v>6.2039379606203937</v>
      </c>
      <c r="F5" s="10">
        <f t="shared" ref="F5:F7" si="1">D5/B5*100</f>
        <v>93.796062039379606</v>
      </c>
    </row>
    <row r="6" spans="1:6">
      <c r="A6" s="2" t="s">
        <v>381</v>
      </c>
      <c r="B6" s="34">
        <v>74542</v>
      </c>
      <c r="C6" s="34">
        <v>8332</v>
      </c>
      <c r="D6" s="34">
        <v>66210</v>
      </c>
      <c r="E6" s="10">
        <f t="shared" si="0"/>
        <v>11.177591156663357</v>
      </c>
      <c r="F6" s="10">
        <f t="shared" si="1"/>
        <v>88.822408843336646</v>
      </c>
    </row>
    <row r="7" spans="1:6">
      <c r="A7" s="9" t="s">
        <v>382</v>
      </c>
      <c r="B7" s="34">
        <v>67735</v>
      </c>
      <c r="C7" s="34">
        <v>14240</v>
      </c>
      <c r="D7" s="34">
        <v>53495</v>
      </c>
      <c r="E7" s="10">
        <f t="shared" si="0"/>
        <v>21.023104746438324</v>
      </c>
      <c r="F7" s="10">
        <f t="shared" si="1"/>
        <v>78.976895253561679</v>
      </c>
    </row>
    <row r="8" spans="1:6" s="5" customFormat="1" ht="12.6">
      <c r="A8" s="5" t="s">
        <v>383</v>
      </c>
    </row>
    <row r="9" spans="1:6" s="5" customFormat="1" ht="12.6">
      <c r="A9" s="5" t="s">
        <v>141</v>
      </c>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7A7E8-691B-4BEB-918F-CD1145BD0E54}">
  <dimension ref="A1:F9"/>
  <sheetViews>
    <sheetView workbookViewId="0">
      <selection sqref="A1:F1"/>
    </sheetView>
  </sheetViews>
  <sheetFormatPr defaultRowHeight="14.45"/>
  <cols>
    <col min="1" max="1" width="21.85546875" customWidth="1"/>
    <col min="2" max="6" width="15.28515625" customWidth="1"/>
  </cols>
  <sheetData>
    <row r="1" spans="1:6" s="2" customFormat="1" ht="40.15" customHeight="1">
      <c r="A1" s="302" t="s">
        <v>384</v>
      </c>
      <c r="B1" s="302"/>
      <c r="C1" s="302"/>
      <c r="D1" s="302"/>
      <c r="E1" s="302"/>
      <c r="F1" s="302"/>
    </row>
    <row r="2" spans="1:6" s="2" customFormat="1" ht="16.149999999999999">
      <c r="A2" s="335" t="s">
        <v>385</v>
      </c>
      <c r="B2" s="335" t="s">
        <v>135</v>
      </c>
      <c r="C2" s="305" t="s">
        <v>135</v>
      </c>
      <c r="D2" s="305"/>
      <c r="E2" s="305" t="s">
        <v>136</v>
      </c>
      <c r="F2" s="305"/>
    </row>
    <row r="3" spans="1:6" s="2" customFormat="1" ht="16.149999999999999">
      <c r="A3" s="335"/>
      <c r="B3" s="335"/>
      <c r="C3" s="19" t="s">
        <v>137</v>
      </c>
      <c r="D3" s="19" t="s">
        <v>138</v>
      </c>
      <c r="E3" s="19" t="s">
        <v>137</v>
      </c>
      <c r="F3" s="19" t="s">
        <v>138</v>
      </c>
    </row>
    <row r="4" spans="1:6" s="2" customFormat="1" ht="16.149999999999999">
      <c r="A4" s="132" t="s">
        <v>135</v>
      </c>
      <c r="B4" s="154">
        <v>351370</v>
      </c>
      <c r="C4" s="154">
        <v>35544</v>
      </c>
      <c r="D4" s="154">
        <v>315826</v>
      </c>
      <c r="E4" s="120">
        <f>C4/B4*100</f>
        <v>10.115832313515668</v>
      </c>
      <c r="F4" s="120">
        <f>D4/B4*100</f>
        <v>89.884167686484332</v>
      </c>
    </row>
    <row r="5" spans="1:6" s="2" customFormat="1" ht="16.149999999999999">
      <c r="A5" s="9" t="s">
        <v>386</v>
      </c>
      <c r="B5" s="34">
        <v>54009</v>
      </c>
      <c r="C5" s="34">
        <v>14930</v>
      </c>
      <c r="D5" s="34">
        <v>39079</v>
      </c>
      <c r="E5" s="10">
        <f t="shared" ref="E5:E6" si="0">C5/B5*100</f>
        <v>27.643540891332925</v>
      </c>
      <c r="F5" s="10">
        <f t="shared" ref="F5:F6" si="1">D5/B5*100</f>
        <v>72.356459108667067</v>
      </c>
    </row>
    <row r="6" spans="1:6" s="2" customFormat="1" ht="16.149999999999999">
      <c r="A6" s="9" t="s">
        <v>387</v>
      </c>
      <c r="B6" s="34">
        <v>297361</v>
      </c>
      <c r="C6" s="34">
        <v>20614</v>
      </c>
      <c r="D6" s="34">
        <v>276747</v>
      </c>
      <c r="E6" s="10">
        <f t="shared" si="0"/>
        <v>6.9323145940456214</v>
      </c>
      <c r="F6" s="10">
        <f t="shared" si="1"/>
        <v>93.067685405954379</v>
      </c>
    </row>
    <row r="7" spans="1:6">
      <c r="A7" s="5" t="s">
        <v>383</v>
      </c>
    </row>
    <row r="8" spans="1:6">
      <c r="A8" s="5" t="s">
        <v>141</v>
      </c>
    </row>
    <row r="9" spans="1:6">
      <c r="A9" s="5" t="s">
        <v>388</v>
      </c>
    </row>
  </sheetData>
  <mergeCells count="5">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09E40-DBD3-4A5B-A974-276646E21360}">
  <dimension ref="A1:F9"/>
  <sheetViews>
    <sheetView workbookViewId="0">
      <selection sqref="A1:F1"/>
    </sheetView>
  </sheetViews>
  <sheetFormatPr defaultRowHeight="14.45"/>
  <cols>
    <col min="1" max="1" width="23.28515625" customWidth="1"/>
    <col min="2" max="6" width="20.140625" customWidth="1"/>
  </cols>
  <sheetData>
    <row r="1" spans="1:6" ht="49.15" customHeight="1">
      <c r="A1" s="286" t="s">
        <v>389</v>
      </c>
      <c r="B1" s="286"/>
      <c r="C1" s="286"/>
      <c r="D1" s="286"/>
      <c r="E1" s="286"/>
      <c r="F1" s="286"/>
    </row>
    <row r="2" spans="1:6" ht="16.149999999999999">
      <c r="A2" s="336" t="s">
        <v>379</v>
      </c>
      <c r="B2" s="336" t="s">
        <v>135</v>
      </c>
      <c r="C2" s="336" t="s">
        <v>135</v>
      </c>
      <c r="D2" s="336"/>
      <c r="E2" s="336" t="s">
        <v>136</v>
      </c>
      <c r="F2" s="336"/>
    </row>
    <row r="3" spans="1:6" ht="16.149999999999999">
      <c r="A3" s="336"/>
      <c r="B3" s="336"/>
      <c r="C3" s="36" t="s">
        <v>137</v>
      </c>
      <c r="D3" s="36" t="s">
        <v>138</v>
      </c>
      <c r="E3" s="36" t="s">
        <v>137</v>
      </c>
      <c r="F3" s="36" t="s">
        <v>138</v>
      </c>
    </row>
    <row r="4" spans="1:6" ht="16.149999999999999">
      <c r="A4" s="263" t="s">
        <v>135</v>
      </c>
      <c r="B4" s="264">
        <v>13849</v>
      </c>
      <c r="C4" s="264">
        <v>2007</v>
      </c>
      <c r="D4" s="160">
        <v>11842</v>
      </c>
      <c r="E4" s="120">
        <f>C4/B4*100</f>
        <v>14.492021084554841</v>
      </c>
      <c r="F4" s="120">
        <f>D4/B4*100</f>
        <v>85.507978915445165</v>
      </c>
    </row>
    <row r="5" spans="1:6" ht="16.149999999999999">
      <c r="A5" s="88" t="s">
        <v>390</v>
      </c>
      <c r="B5" s="37">
        <v>7116</v>
      </c>
      <c r="C5" s="37">
        <v>624</v>
      </c>
      <c r="D5" s="37">
        <v>6492</v>
      </c>
      <c r="E5" s="10">
        <f t="shared" ref="E5:E7" si="0">C5/B5*100</f>
        <v>8.768971332209107</v>
      </c>
      <c r="F5" s="10">
        <f t="shared" ref="F5:F7" si="1">D5/B5*100</f>
        <v>91.231028667790895</v>
      </c>
    </row>
    <row r="6" spans="1:6" ht="16.149999999999999">
      <c r="A6" s="88" t="s">
        <v>382</v>
      </c>
      <c r="B6" s="37">
        <v>3980</v>
      </c>
      <c r="C6" s="37">
        <v>881</v>
      </c>
      <c r="D6" s="37">
        <v>3099</v>
      </c>
      <c r="E6" s="10">
        <f t="shared" si="0"/>
        <v>22.135678391959797</v>
      </c>
      <c r="F6" s="10">
        <f t="shared" si="1"/>
        <v>77.8643216080402</v>
      </c>
    </row>
    <row r="7" spans="1:6" ht="16.149999999999999">
      <c r="A7" s="88" t="s">
        <v>391</v>
      </c>
      <c r="B7" s="37">
        <v>2753</v>
      </c>
      <c r="C7" s="37">
        <v>502</v>
      </c>
      <c r="D7" s="37">
        <v>2251</v>
      </c>
      <c r="E7" s="10">
        <f t="shared" si="0"/>
        <v>18.234653105702868</v>
      </c>
      <c r="F7" s="10">
        <f t="shared" si="1"/>
        <v>81.765346894297124</v>
      </c>
    </row>
    <row r="8" spans="1:6" ht="15.6">
      <c r="A8" s="353" t="s">
        <v>383</v>
      </c>
      <c r="B8" s="353"/>
      <c r="C8" s="353"/>
      <c r="D8" s="353"/>
      <c r="E8" s="353"/>
      <c r="F8" s="38"/>
    </row>
    <row r="9" spans="1:6">
      <c r="A9" s="5" t="s">
        <v>141</v>
      </c>
    </row>
  </sheetData>
  <mergeCells count="6">
    <mergeCell ref="A8:E8"/>
    <mergeCell ref="A1:F1"/>
    <mergeCell ref="A2:A3"/>
    <mergeCell ref="B2:B3"/>
    <mergeCell ref="C2:D2"/>
    <mergeCell ref="E2:F2"/>
  </mergeCells>
  <pageMargins left="0.511811024" right="0.511811024" top="0.78740157499999996" bottom="0.78740157499999996" header="0.31496062000000002" footer="0.3149606200000000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A1AF6-89D0-44DD-A87A-4857C98AF753}">
  <dimension ref="A1:F12"/>
  <sheetViews>
    <sheetView workbookViewId="0">
      <selection sqref="A1:F1"/>
    </sheetView>
  </sheetViews>
  <sheetFormatPr defaultRowHeight="14.45"/>
  <cols>
    <col min="1" max="1" width="57.5703125" customWidth="1"/>
    <col min="2" max="6" width="15.42578125" customWidth="1"/>
  </cols>
  <sheetData>
    <row r="1" spans="1:6" ht="40.9" customHeight="1">
      <c r="A1" s="286" t="s">
        <v>392</v>
      </c>
      <c r="B1" s="286"/>
      <c r="C1" s="286"/>
      <c r="D1" s="286"/>
      <c r="E1" s="286"/>
      <c r="F1" s="286"/>
    </row>
    <row r="2" spans="1:6" ht="16.149999999999999">
      <c r="A2" s="320" t="s">
        <v>153</v>
      </c>
      <c r="B2" s="320" t="s">
        <v>135</v>
      </c>
      <c r="C2" s="320" t="s">
        <v>135</v>
      </c>
      <c r="D2" s="320"/>
      <c r="E2" s="320" t="s">
        <v>136</v>
      </c>
      <c r="F2" s="320"/>
    </row>
    <row r="3" spans="1:6" ht="16.149999999999999">
      <c r="A3" s="320"/>
      <c r="B3" s="320"/>
      <c r="C3" s="146" t="s">
        <v>137</v>
      </c>
      <c r="D3" s="146" t="s">
        <v>138</v>
      </c>
      <c r="E3" s="146" t="s">
        <v>137</v>
      </c>
      <c r="F3" s="146" t="s">
        <v>138</v>
      </c>
    </row>
    <row r="4" spans="1:6" ht="16.149999999999999">
      <c r="A4" s="265" t="s">
        <v>135</v>
      </c>
      <c r="B4" s="266">
        <v>1525</v>
      </c>
      <c r="C4" s="266">
        <v>352</v>
      </c>
      <c r="D4" s="266">
        <v>1173</v>
      </c>
      <c r="E4" s="267">
        <v>23.1</v>
      </c>
      <c r="F4" s="267">
        <v>76.900000000000006</v>
      </c>
    </row>
    <row r="5" spans="1:6" ht="16.149999999999999">
      <c r="A5" s="39" t="s">
        <v>393</v>
      </c>
      <c r="B5" s="89">
        <v>235</v>
      </c>
      <c r="C5" s="89">
        <v>47</v>
      </c>
      <c r="D5" s="89">
        <v>188</v>
      </c>
      <c r="E5" s="64">
        <v>20</v>
      </c>
      <c r="F5" s="64">
        <v>80</v>
      </c>
    </row>
    <row r="6" spans="1:6" ht="16.149999999999999">
      <c r="A6" s="39" t="s">
        <v>394</v>
      </c>
      <c r="B6" s="89">
        <v>253</v>
      </c>
      <c r="C6" s="89">
        <v>51</v>
      </c>
      <c r="D6" s="89">
        <v>202</v>
      </c>
      <c r="E6" s="40">
        <v>20.2</v>
      </c>
      <c r="F6" s="40">
        <v>79.8</v>
      </c>
    </row>
    <row r="7" spans="1:6" ht="16.149999999999999">
      <c r="A7" s="41" t="s">
        <v>395</v>
      </c>
      <c r="B7" s="89">
        <v>339</v>
      </c>
      <c r="C7" s="89">
        <v>82</v>
      </c>
      <c r="D7" s="89">
        <v>257</v>
      </c>
      <c r="E7" s="40">
        <v>24.2</v>
      </c>
      <c r="F7" s="40">
        <v>75.8</v>
      </c>
    </row>
    <row r="8" spans="1:6" ht="16.149999999999999">
      <c r="A8" s="41" t="s">
        <v>396</v>
      </c>
      <c r="B8" s="89">
        <v>360</v>
      </c>
      <c r="C8" s="89">
        <v>93</v>
      </c>
      <c r="D8" s="89">
        <v>267</v>
      </c>
      <c r="E8" s="40">
        <v>25.8</v>
      </c>
      <c r="F8" s="40">
        <v>74.2</v>
      </c>
    </row>
    <row r="9" spans="1:6" ht="16.149999999999999">
      <c r="A9" s="41" t="s">
        <v>397</v>
      </c>
      <c r="B9" s="89">
        <v>275</v>
      </c>
      <c r="C9" s="89">
        <v>57</v>
      </c>
      <c r="D9" s="89">
        <v>218</v>
      </c>
      <c r="E9" s="40">
        <v>20.7</v>
      </c>
      <c r="F9" s="40">
        <v>79.3</v>
      </c>
    </row>
    <row r="10" spans="1:6" ht="16.149999999999999">
      <c r="A10" s="41" t="s">
        <v>398</v>
      </c>
      <c r="B10" s="89">
        <v>63</v>
      </c>
      <c r="C10" s="89">
        <v>22</v>
      </c>
      <c r="D10" s="89">
        <v>41</v>
      </c>
      <c r="E10" s="40">
        <v>34.9</v>
      </c>
      <c r="F10" s="40">
        <v>65.099999999999994</v>
      </c>
    </row>
    <row r="11" spans="1:6">
      <c r="A11" s="5" t="s">
        <v>399</v>
      </c>
      <c r="B11" s="8"/>
      <c r="C11" s="8"/>
      <c r="D11" s="8"/>
      <c r="E11" s="8"/>
      <c r="F11" s="8"/>
    </row>
    <row r="12" spans="1:6">
      <c r="A12" s="5" t="s">
        <v>141</v>
      </c>
    </row>
  </sheetData>
  <mergeCells count="5">
    <mergeCell ref="A1:F1"/>
    <mergeCell ref="A2:A3"/>
    <mergeCell ref="B2:B3"/>
    <mergeCell ref="C2:D2"/>
    <mergeCell ref="E2:F2"/>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585D3-830F-4F69-B82C-E3F49B9E6992}">
  <dimension ref="A1:E12"/>
  <sheetViews>
    <sheetView workbookViewId="0">
      <selection sqref="A1:E1"/>
    </sheetView>
  </sheetViews>
  <sheetFormatPr defaultColWidth="8.85546875" defaultRowHeight="16.149999999999999"/>
  <cols>
    <col min="1" max="1" width="27.42578125" style="2" customWidth="1"/>
    <col min="2" max="2" width="15.7109375" style="2" customWidth="1"/>
    <col min="3" max="3" width="15.42578125" style="2" customWidth="1"/>
    <col min="4" max="4" width="18.5703125" style="2" customWidth="1"/>
    <col min="5" max="5" width="19.7109375" style="2" customWidth="1"/>
    <col min="6" max="16384" width="8.85546875" style="2"/>
  </cols>
  <sheetData>
    <row r="1" spans="1:5" ht="39" customHeight="1">
      <c r="A1" s="354" t="s">
        <v>400</v>
      </c>
      <c r="B1" s="354"/>
      <c r="C1" s="354"/>
      <c r="D1" s="354"/>
      <c r="E1" s="354"/>
    </row>
    <row r="2" spans="1:5">
      <c r="A2" s="304" t="s">
        <v>401</v>
      </c>
      <c r="B2" s="305" t="s">
        <v>135</v>
      </c>
      <c r="C2" s="305"/>
      <c r="D2" s="305" t="s">
        <v>136</v>
      </c>
      <c r="E2" s="305"/>
    </row>
    <row r="3" spans="1:5">
      <c r="A3" s="304"/>
      <c r="B3" s="19" t="s">
        <v>402</v>
      </c>
      <c r="C3" s="19" t="s">
        <v>403</v>
      </c>
      <c r="D3" s="19" t="s">
        <v>402</v>
      </c>
      <c r="E3" s="19" t="s">
        <v>403</v>
      </c>
    </row>
    <row r="4" spans="1:5">
      <c r="A4" s="147" t="s">
        <v>404</v>
      </c>
      <c r="B4" s="148">
        <v>6550</v>
      </c>
      <c r="C4" s="148">
        <v>8988</v>
      </c>
      <c r="D4" s="149">
        <v>42.154717466855452</v>
      </c>
      <c r="E4" s="149">
        <v>57.845282533144548</v>
      </c>
    </row>
    <row r="5" spans="1:5">
      <c r="A5" s="3" t="s">
        <v>405</v>
      </c>
      <c r="B5" s="87">
        <v>728</v>
      </c>
      <c r="C5" s="87">
        <v>2058</v>
      </c>
      <c r="D5" s="4">
        <v>26.13065326633166</v>
      </c>
      <c r="E5" s="4">
        <v>73.869346733668337</v>
      </c>
    </row>
    <row r="6" spans="1:5">
      <c r="A6" s="3" t="s">
        <v>406</v>
      </c>
      <c r="B6" s="87">
        <v>15</v>
      </c>
      <c r="C6" s="87">
        <v>65</v>
      </c>
      <c r="D6" s="4">
        <v>18.75</v>
      </c>
      <c r="E6" s="4">
        <v>81.2</v>
      </c>
    </row>
    <row r="7" spans="1:5">
      <c r="A7" s="5" t="s">
        <v>407</v>
      </c>
      <c r="B7" s="5"/>
      <c r="C7" s="5"/>
      <c r="D7" s="5"/>
      <c r="E7" s="5"/>
    </row>
    <row r="8" spans="1:5" ht="15.75" customHeight="1">
      <c r="A8" s="303" t="s">
        <v>408</v>
      </c>
      <c r="B8" s="303"/>
      <c r="C8" s="303"/>
      <c r="D8" s="303"/>
      <c r="E8" s="303"/>
    </row>
    <row r="9" spans="1:5">
      <c r="A9" s="303"/>
      <c r="B9" s="303"/>
      <c r="C9" s="303"/>
      <c r="D9" s="303"/>
      <c r="E9" s="303"/>
    </row>
    <row r="10" spans="1:5">
      <c r="A10" s="303"/>
      <c r="B10" s="303"/>
      <c r="C10" s="303"/>
      <c r="D10" s="303"/>
      <c r="E10" s="303"/>
    </row>
    <row r="11" spans="1:5">
      <c r="A11" s="303"/>
      <c r="B11" s="303"/>
      <c r="C11" s="303"/>
      <c r="D11" s="303"/>
      <c r="E11" s="303"/>
    </row>
    <row r="12" spans="1:5">
      <c r="A12" s="303"/>
      <c r="B12" s="303"/>
      <c r="C12" s="303"/>
      <c r="D12" s="303"/>
      <c r="E12" s="303"/>
    </row>
  </sheetData>
  <mergeCells count="5">
    <mergeCell ref="A1:E1"/>
    <mergeCell ref="A2:A3"/>
    <mergeCell ref="B2:C2"/>
    <mergeCell ref="D2:E2"/>
    <mergeCell ref="A8: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workbookViewId="0">
      <selection activeCell="D22" sqref="D22"/>
    </sheetView>
  </sheetViews>
  <sheetFormatPr defaultColWidth="8.85546875" defaultRowHeight="13.9"/>
  <cols>
    <col min="1" max="1" width="23.85546875" style="8" customWidth="1"/>
    <col min="2" max="2" width="18" style="8" customWidth="1"/>
    <col min="3" max="4" width="17.7109375" style="8" customWidth="1"/>
    <col min="5" max="5" width="16.28515625" style="8" customWidth="1"/>
    <col min="6" max="8" width="8.85546875" style="8"/>
    <col min="9" max="9" width="17.7109375" style="8" customWidth="1"/>
    <col min="10" max="16384" width="8.85546875" style="8"/>
  </cols>
  <sheetData>
    <row r="1" spans="1:9" s="58" customFormat="1" ht="50.25" customHeight="1">
      <c r="A1" s="293" t="s">
        <v>157</v>
      </c>
      <c r="B1" s="294"/>
      <c r="C1" s="294"/>
      <c r="D1" s="294"/>
      <c r="E1" s="294"/>
    </row>
    <row r="2" spans="1:9" ht="15" customHeight="1">
      <c r="A2" s="287" t="s">
        <v>153</v>
      </c>
      <c r="B2" s="295" t="s">
        <v>135</v>
      </c>
      <c r="C2" s="296"/>
      <c r="D2" s="296" t="s">
        <v>136</v>
      </c>
      <c r="E2" s="296"/>
    </row>
    <row r="3" spans="1:9" ht="16.149999999999999">
      <c r="A3" s="287"/>
      <c r="B3" s="65" t="s">
        <v>137</v>
      </c>
      <c r="C3" s="66" t="s">
        <v>138</v>
      </c>
      <c r="D3" s="66" t="s">
        <v>137</v>
      </c>
      <c r="E3" s="66" t="s">
        <v>138</v>
      </c>
    </row>
    <row r="4" spans="1:9" s="105" customFormat="1" ht="16.149999999999999">
      <c r="A4" s="156" t="s">
        <v>145</v>
      </c>
      <c r="B4" s="106">
        <v>159005</v>
      </c>
      <c r="C4" s="106">
        <v>304344</v>
      </c>
      <c r="D4" s="107">
        <f>B4/(B4+C4)*100</f>
        <v>34.316465558358814</v>
      </c>
      <c r="E4" s="107">
        <f>100-D4</f>
        <v>65.683534441641186</v>
      </c>
      <c r="I4" s="195"/>
    </row>
    <row r="5" spans="1:9" ht="16.149999999999999">
      <c r="A5" s="61" t="s">
        <v>154</v>
      </c>
      <c r="B5" s="59">
        <v>2381</v>
      </c>
      <c r="C5" s="59">
        <v>13190</v>
      </c>
      <c r="D5" s="60">
        <f t="shared" ref="D5:D7" si="0">B5/(B5+C5)*100</f>
        <v>15.291246548070131</v>
      </c>
      <c r="E5" s="60">
        <f t="shared" ref="E5:E7" si="1">100-D5</f>
        <v>84.708753451929866</v>
      </c>
    </row>
    <row r="6" spans="1:9" ht="16.149999999999999">
      <c r="A6" s="61" t="s">
        <v>155</v>
      </c>
      <c r="B6" s="59">
        <v>3678</v>
      </c>
      <c r="C6" s="59">
        <v>12137</v>
      </c>
      <c r="D6" s="60">
        <f t="shared" si="0"/>
        <v>23.256402149857731</v>
      </c>
      <c r="E6" s="60">
        <f t="shared" si="1"/>
        <v>76.743597850142265</v>
      </c>
    </row>
    <row r="7" spans="1:9" ht="16.149999999999999">
      <c r="A7" s="61" t="s">
        <v>156</v>
      </c>
      <c r="B7" s="59">
        <v>152946</v>
      </c>
      <c r="C7" s="59">
        <v>279017</v>
      </c>
      <c r="D7" s="60">
        <f t="shared" si="0"/>
        <v>35.407199227711637</v>
      </c>
      <c r="E7" s="60">
        <f t="shared" si="1"/>
        <v>64.592800772288371</v>
      </c>
    </row>
    <row r="8" spans="1:9">
      <c r="A8" s="12" t="s">
        <v>140</v>
      </c>
      <c r="B8" s="62"/>
      <c r="C8" s="62"/>
      <c r="D8" s="62"/>
      <c r="E8" s="62"/>
    </row>
    <row r="9" spans="1:9" ht="14.25">
      <c r="A9" s="12" t="s">
        <v>141</v>
      </c>
    </row>
    <row r="10" spans="1:9" ht="39" customHeight="1">
      <c r="A10" s="297" t="s">
        <v>158</v>
      </c>
      <c r="B10" s="289"/>
      <c r="C10" s="289"/>
      <c r="D10" s="289"/>
      <c r="E10" s="289"/>
    </row>
    <row r="11" spans="1:9" ht="14.25"/>
    <row r="13" spans="1:9" ht="16.899999999999999">
      <c r="C13" s="166"/>
      <c r="D13" s="168"/>
      <c r="E13" s="167"/>
      <c r="F13" s="177"/>
      <c r="G13" s="165"/>
    </row>
    <row r="14" spans="1:9" ht="16.899999999999999">
      <c r="C14" s="169"/>
      <c r="D14" s="171"/>
      <c r="E14" s="171"/>
      <c r="F14" s="170"/>
      <c r="G14" s="170"/>
    </row>
    <row r="15" spans="1:9" ht="16.899999999999999">
      <c r="C15" s="172"/>
      <c r="D15" s="173"/>
      <c r="E15" s="174"/>
      <c r="F15" s="174"/>
      <c r="G15" s="175"/>
    </row>
  </sheetData>
  <mergeCells count="5">
    <mergeCell ref="A1:E1"/>
    <mergeCell ref="B2:C2"/>
    <mergeCell ref="D2:E2"/>
    <mergeCell ref="A2:A3"/>
    <mergeCell ref="A10:E10"/>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3ACD2-D2EC-4F03-8802-75434BFEF337}">
  <dimension ref="A1:G25"/>
  <sheetViews>
    <sheetView showGridLines="0" zoomScaleNormal="100" workbookViewId="0">
      <selection sqref="A1:G1"/>
    </sheetView>
  </sheetViews>
  <sheetFormatPr defaultColWidth="8.85546875" defaultRowHeight="16.149999999999999"/>
  <cols>
    <col min="1" max="1" width="25.5703125" style="2" customWidth="1"/>
    <col min="2" max="7" width="15.85546875" style="2" customWidth="1"/>
    <col min="8" max="16384" width="8.85546875" style="2"/>
  </cols>
  <sheetData>
    <row r="1" spans="1:7" ht="45.6" customHeight="1">
      <c r="A1" s="331" t="s">
        <v>409</v>
      </c>
      <c r="B1" s="331"/>
      <c r="C1" s="331"/>
      <c r="D1" s="331"/>
      <c r="E1" s="331"/>
      <c r="F1" s="331"/>
      <c r="G1" s="331"/>
    </row>
    <row r="2" spans="1:7">
      <c r="A2" s="287" t="s">
        <v>144</v>
      </c>
      <c r="B2" s="287" t="s">
        <v>410</v>
      </c>
      <c r="C2" s="287"/>
      <c r="D2" s="287"/>
      <c r="E2" s="287"/>
      <c r="F2" s="287"/>
      <c r="G2" s="287"/>
    </row>
    <row r="3" spans="1:7">
      <c r="A3" s="287"/>
      <c r="B3" s="355" t="s">
        <v>411</v>
      </c>
      <c r="C3" s="355"/>
      <c r="D3" s="355"/>
      <c r="E3" s="355" t="s">
        <v>412</v>
      </c>
      <c r="F3" s="355"/>
      <c r="G3" s="355"/>
    </row>
    <row r="4" spans="1:7">
      <c r="A4" s="287"/>
      <c r="B4" s="1" t="s">
        <v>135</v>
      </c>
      <c r="C4" s="1" t="s">
        <v>137</v>
      </c>
      <c r="D4" s="1" t="s">
        <v>138</v>
      </c>
      <c r="E4" s="1" t="s">
        <v>135</v>
      </c>
      <c r="F4" s="1" t="s">
        <v>137</v>
      </c>
      <c r="G4" s="1" t="s">
        <v>138</v>
      </c>
    </row>
    <row r="5" spans="1:7">
      <c r="A5" s="136" t="s">
        <v>413</v>
      </c>
      <c r="B5" s="137">
        <v>3344</v>
      </c>
      <c r="C5" s="137">
        <v>1330</v>
      </c>
      <c r="D5" s="137">
        <v>2015</v>
      </c>
      <c r="E5" s="138">
        <v>100</v>
      </c>
      <c r="F5" s="139">
        <v>39.799999999999997</v>
      </c>
      <c r="G5" s="139">
        <v>60.2</v>
      </c>
    </row>
    <row r="6" spans="1:7">
      <c r="A6" s="140" t="s">
        <v>146</v>
      </c>
      <c r="B6" s="141">
        <v>205</v>
      </c>
      <c r="C6" s="141">
        <v>87</v>
      </c>
      <c r="D6" s="141">
        <v>118</v>
      </c>
      <c r="E6" s="142">
        <v>100</v>
      </c>
      <c r="F6" s="141">
        <v>42.5</v>
      </c>
      <c r="G6" s="141">
        <v>57.5</v>
      </c>
    </row>
    <row r="7" spans="1:7">
      <c r="A7" s="140" t="s">
        <v>147</v>
      </c>
      <c r="B7" s="141">
        <v>474</v>
      </c>
      <c r="C7" s="141">
        <v>198</v>
      </c>
      <c r="D7" s="141">
        <v>276</v>
      </c>
      <c r="E7" s="142">
        <v>100</v>
      </c>
      <c r="F7" s="141">
        <v>41.8</v>
      </c>
      <c r="G7" s="141">
        <v>58.2</v>
      </c>
    </row>
    <row r="8" spans="1:7">
      <c r="A8" s="140" t="s">
        <v>148</v>
      </c>
      <c r="B8" s="143">
        <v>1749</v>
      </c>
      <c r="C8" s="141">
        <v>698</v>
      </c>
      <c r="D8" s="143">
        <v>1051</v>
      </c>
      <c r="E8" s="142">
        <v>100</v>
      </c>
      <c r="F8" s="141">
        <v>39.9</v>
      </c>
      <c r="G8" s="141">
        <v>60.1</v>
      </c>
    </row>
    <row r="9" spans="1:7">
      <c r="A9" s="140" t="s">
        <v>149</v>
      </c>
      <c r="B9" s="141">
        <v>610</v>
      </c>
      <c r="C9" s="141">
        <v>233</v>
      </c>
      <c r="D9" s="141">
        <v>378</v>
      </c>
      <c r="E9" s="142">
        <v>100</v>
      </c>
      <c r="F9" s="141">
        <v>38.1</v>
      </c>
      <c r="G9" s="141">
        <v>61.9</v>
      </c>
    </row>
    <row r="10" spans="1:7">
      <c r="A10" s="140" t="s">
        <v>150</v>
      </c>
      <c r="B10" s="141">
        <v>306</v>
      </c>
      <c r="C10" s="141">
        <v>114</v>
      </c>
      <c r="D10" s="141">
        <v>192</v>
      </c>
      <c r="E10" s="142">
        <v>100</v>
      </c>
      <c r="F10" s="141">
        <v>37.200000000000003</v>
      </c>
      <c r="G10" s="141">
        <v>62.8</v>
      </c>
    </row>
    <row r="11" spans="1:7">
      <c r="A11" s="43" t="s">
        <v>414</v>
      </c>
      <c r="B11" s="27"/>
      <c r="C11" s="27"/>
      <c r="D11" s="27"/>
      <c r="E11" s="27"/>
      <c r="F11" s="27"/>
      <c r="G11" s="27"/>
    </row>
    <row r="12" spans="1:7">
      <c r="A12" s="44"/>
      <c r="B12" s="27"/>
      <c r="C12" s="27"/>
      <c r="D12" s="27"/>
      <c r="E12" s="27"/>
      <c r="F12" s="27"/>
      <c r="G12" s="27"/>
    </row>
    <row r="14" spans="1:7" ht="42" customHeight="1">
      <c r="A14" s="331" t="s">
        <v>415</v>
      </c>
      <c r="B14" s="331"/>
      <c r="C14" s="331"/>
      <c r="D14" s="331"/>
      <c r="E14" s="331"/>
      <c r="F14" s="331"/>
      <c r="G14" s="331"/>
    </row>
    <row r="15" spans="1:7">
      <c r="A15" s="287" t="s">
        <v>144</v>
      </c>
      <c r="B15" s="287" t="s">
        <v>410</v>
      </c>
      <c r="C15" s="287"/>
      <c r="D15" s="287"/>
      <c r="E15" s="287"/>
      <c r="F15" s="287"/>
      <c r="G15" s="287"/>
    </row>
    <row r="16" spans="1:7">
      <c r="A16" s="287"/>
      <c r="B16" s="355" t="s">
        <v>411</v>
      </c>
      <c r="C16" s="355"/>
      <c r="D16" s="355"/>
      <c r="E16" s="355" t="s">
        <v>412</v>
      </c>
      <c r="F16" s="355"/>
      <c r="G16" s="355"/>
    </row>
    <row r="17" spans="1:7">
      <c r="A17" s="287"/>
      <c r="B17" s="1" t="s">
        <v>135</v>
      </c>
      <c r="C17" s="1" t="s">
        <v>137</v>
      </c>
      <c r="D17" s="1" t="s">
        <v>138</v>
      </c>
      <c r="E17" s="1" t="s">
        <v>135</v>
      </c>
      <c r="F17" s="1" t="s">
        <v>137</v>
      </c>
      <c r="G17" s="1" t="s">
        <v>138</v>
      </c>
    </row>
    <row r="18" spans="1:7">
      <c r="A18" s="136" t="s">
        <v>413</v>
      </c>
      <c r="B18" s="137">
        <v>3232</v>
      </c>
      <c r="C18" s="137">
        <v>1287</v>
      </c>
      <c r="D18" s="137">
        <v>1945</v>
      </c>
      <c r="E18" s="138">
        <v>100</v>
      </c>
      <c r="F18" s="144">
        <v>39.799999999999997</v>
      </c>
      <c r="G18" s="144">
        <v>60.2</v>
      </c>
    </row>
    <row r="19" spans="1:7">
      <c r="A19" s="140" t="s">
        <v>146</v>
      </c>
      <c r="B19" s="141">
        <v>184</v>
      </c>
      <c r="C19" s="141">
        <v>69</v>
      </c>
      <c r="D19" s="141">
        <v>116</v>
      </c>
      <c r="E19" s="142">
        <v>100</v>
      </c>
      <c r="F19" s="145">
        <v>37.200000000000003</v>
      </c>
      <c r="G19" s="145">
        <v>62.8</v>
      </c>
    </row>
    <row r="20" spans="1:7">
      <c r="A20" s="140" t="s">
        <v>147</v>
      </c>
      <c r="B20" s="141">
        <v>431</v>
      </c>
      <c r="C20" s="141">
        <v>183</v>
      </c>
      <c r="D20" s="141">
        <v>248</v>
      </c>
      <c r="E20" s="142">
        <v>100</v>
      </c>
      <c r="F20" s="145">
        <v>42.4</v>
      </c>
      <c r="G20" s="145">
        <v>57.6</v>
      </c>
    </row>
    <row r="21" spans="1:7">
      <c r="A21" s="140" t="s">
        <v>148</v>
      </c>
      <c r="B21" s="143">
        <v>1698</v>
      </c>
      <c r="C21" s="141">
        <v>697</v>
      </c>
      <c r="D21" s="143">
        <v>1002</v>
      </c>
      <c r="E21" s="142">
        <v>100</v>
      </c>
      <c r="F21" s="145">
        <v>41</v>
      </c>
      <c r="G21" s="145">
        <v>59</v>
      </c>
    </row>
    <row r="22" spans="1:7">
      <c r="A22" s="140" t="s">
        <v>149</v>
      </c>
      <c r="B22" s="141">
        <v>589</v>
      </c>
      <c r="C22" s="141">
        <v>227</v>
      </c>
      <c r="D22" s="141">
        <v>362</v>
      </c>
      <c r="E22" s="142">
        <v>100</v>
      </c>
      <c r="F22" s="145">
        <v>38.6</v>
      </c>
      <c r="G22" s="145">
        <v>61.4</v>
      </c>
    </row>
    <row r="23" spans="1:7">
      <c r="A23" s="140" t="s">
        <v>150</v>
      </c>
      <c r="B23" s="141">
        <v>329</v>
      </c>
      <c r="C23" s="141">
        <v>112</v>
      </c>
      <c r="D23" s="141">
        <v>218</v>
      </c>
      <c r="E23" s="142">
        <v>100</v>
      </c>
      <c r="F23" s="145">
        <v>33.9</v>
      </c>
      <c r="G23" s="145">
        <v>66.099999999999994</v>
      </c>
    </row>
    <row r="24" spans="1:7">
      <c r="A24" s="43" t="s">
        <v>414</v>
      </c>
      <c r="B24" s="27"/>
      <c r="C24" s="27"/>
      <c r="D24" s="27"/>
      <c r="E24" s="27"/>
      <c r="F24" s="27"/>
      <c r="G24" s="27"/>
    </row>
    <row r="25" spans="1:7">
      <c r="A25" s="44" t="s">
        <v>416</v>
      </c>
      <c r="B25" s="27"/>
      <c r="C25" s="27"/>
      <c r="D25" s="27"/>
      <c r="E25" s="27"/>
      <c r="F25" s="27"/>
      <c r="G25" s="27"/>
    </row>
  </sheetData>
  <mergeCells count="10">
    <mergeCell ref="A15:A17"/>
    <mergeCell ref="B15:G15"/>
    <mergeCell ref="B16:D16"/>
    <mergeCell ref="E16:G16"/>
    <mergeCell ref="A1:G1"/>
    <mergeCell ref="A2:A4"/>
    <mergeCell ref="B2:G2"/>
    <mergeCell ref="B3:D3"/>
    <mergeCell ref="E3:G3"/>
    <mergeCell ref="A14:G14"/>
  </mergeCells>
  <pageMargins left="0.511811024" right="0.511811024" top="0.78740157499999996" bottom="0.78740157499999996" header="0.31496062000000002" footer="0.3149606200000000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24545-CA45-4474-B55D-1DC760993C6D}">
  <dimension ref="A1:G21"/>
  <sheetViews>
    <sheetView showGridLines="0" zoomScaleNormal="100" workbookViewId="0">
      <selection activeCell="A12" sqref="A12:G12"/>
    </sheetView>
  </sheetViews>
  <sheetFormatPr defaultColWidth="8.85546875" defaultRowHeight="16.149999999999999"/>
  <cols>
    <col min="1" max="1" width="27.7109375" style="2" customWidth="1"/>
    <col min="2" max="7" width="15.28515625" style="2" customWidth="1"/>
    <col min="8" max="16384" width="8.85546875" style="2"/>
  </cols>
  <sheetData>
    <row r="1" spans="1:7" ht="36.6" customHeight="1">
      <c r="A1" s="306" t="s">
        <v>417</v>
      </c>
      <c r="B1" s="306"/>
      <c r="C1" s="306"/>
      <c r="D1" s="306"/>
      <c r="E1" s="306"/>
      <c r="F1" s="306"/>
      <c r="G1" s="306"/>
    </row>
    <row r="2" spans="1:7">
      <c r="A2" s="335" t="s">
        <v>160</v>
      </c>
      <c r="B2" s="305" t="s">
        <v>410</v>
      </c>
      <c r="C2" s="305"/>
      <c r="D2" s="305"/>
      <c r="E2" s="305"/>
      <c r="F2" s="305"/>
      <c r="G2" s="305"/>
    </row>
    <row r="3" spans="1:7">
      <c r="A3" s="335"/>
      <c r="B3" s="305" t="s">
        <v>411</v>
      </c>
      <c r="C3" s="305"/>
      <c r="D3" s="305"/>
      <c r="E3" s="305" t="s">
        <v>418</v>
      </c>
      <c r="F3" s="305"/>
      <c r="G3" s="305"/>
    </row>
    <row r="4" spans="1:7">
      <c r="A4" s="335"/>
      <c r="B4" s="18" t="s">
        <v>135</v>
      </c>
      <c r="C4" s="18" t="s">
        <v>137</v>
      </c>
      <c r="D4" s="18" t="s">
        <v>138</v>
      </c>
      <c r="E4" s="18" t="s">
        <v>135</v>
      </c>
      <c r="F4" s="18" t="s">
        <v>137</v>
      </c>
      <c r="G4" s="18" t="s">
        <v>138</v>
      </c>
    </row>
    <row r="5" spans="1:7" s="49" customFormat="1">
      <c r="A5" s="132" t="s">
        <v>419</v>
      </c>
      <c r="B5" s="137">
        <v>3344</v>
      </c>
      <c r="C5" s="137">
        <v>1330</v>
      </c>
      <c r="D5" s="137">
        <v>2015</v>
      </c>
      <c r="E5" s="144">
        <v>3.8</v>
      </c>
      <c r="F5" s="144">
        <v>3.5</v>
      </c>
      <c r="G5" s="144">
        <v>4.0999999999999996</v>
      </c>
    </row>
    <row r="6" spans="1:7">
      <c r="A6" s="9" t="s">
        <v>161</v>
      </c>
      <c r="B6" s="143">
        <v>2197</v>
      </c>
      <c r="C6" s="141">
        <v>867</v>
      </c>
      <c r="D6" s="143">
        <v>1331</v>
      </c>
      <c r="E6" s="145">
        <v>5.7</v>
      </c>
      <c r="F6" s="145">
        <v>5</v>
      </c>
      <c r="G6" s="145">
        <v>6.2</v>
      </c>
    </row>
    <row r="7" spans="1:7">
      <c r="A7" s="9" t="s">
        <v>420</v>
      </c>
      <c r="B7" s="143">
        <v>1098</v>
      </c>
      <c r="C7" s="141">
        <v>445</v>
      </c>
      <c r="D7" s="141">
        <v>654</v>
      </c>
      <c r="E7" s="145">
        <v>2.2999999999999998</v>
      </c>
      <c r="F7" s="145">
        <v>2.2000000000000002</v>
      </c>
      <c r="G7" s="145">
        <v>2.2999999999999998</v>
      </c>
    </row>
    <row r="8" spans="1:7">
      <c r="A8" s="5" t="s">
        <v>414</v>
      </c>
    </row>
    <row r="9" spans="1:7">
      <c r="A9" s="5" t="s">
        <v>421</v>
      </c>
    </row>
    <row r="12" spans="1:7" ht="40.15" customHeight="1">
      <c r="A12" s="306" t="s">
        <v>422</v>
      </c>
      <c r="B12" s="306"/>
      <c r="C12" s="306"/>
      <c r="D12" s="306"/>
      <c r="E12" s="306"/>
      <c r="F12" s="306"/>
      <c r="G12" s="306"/>
    </row>
    <row r="13" spans="1:7">
      <c r="A13" s="335" t="s">
        <v>160</v>
      </c>
      <c r="B13" s="305" t="s">
        <v>410</v>
      </c>
      <c r="C13" s="305"/>
      <c r="D13" s="305"/>
      <c r="E13" s="305"/>
      <c r="F13" s="305"/>
      <c r="G13" s="305"/>
    </row>
    <row r="14" spans="1:7">
      <c r="A14" s="335"/>
      <c r="B14" s="305" t="s">
        <v>411</v>
      </c>
      <c r="C14" s="305"/>
      <c r="D14" s="305"/>
      <c r="E14" s="305" t="s">
        <v>418</v>
      </c>
      <c r="F14" s="305"/>
      <c r="G14" s="305"/>
    </row>
    <row r="15" spans="1:7">
      <c r="A15" s="335"/>
      <c r="B15" s="18" t="s">
        <v>135</v>
      </c>
      <c r="C15" s="18" t="s">
        <v>137</v>
      </c>
      <c r="D15" s="18" t="s">
        <v>138</v>
      </c>
      <c r="E15" s="18" t="s">
        <v>135</v>
      </c>
      <c r="F15" s="18" t="s">
        <v>137</v>
      </c>
      <c r="G15" s="18" t="s">
        <v>138</v>
      </c>
    </row>
    <row r="16" spans="1:7" s="49" customFormat="1">
      <c r="A16" s="132" t="s">
        <v>419</v>
      </c>
      <c r="B16" s="137">
        <v>3232</v>
      </c>
      <c r="C16" s="137">
        <v>1287</v>
      </c>
      <c r="D16" s="137">
        <v>1945</v>
      </c>
      <c r="E16" s="144">
        <v>3.8</v>
      </c>
      <c r="F16" s="144">
        <v>3.5</v>
      </c>
      <c r="G16" s="144">
        <v>4</v>
      </c>
    </row>
    <row r="17" spans="1:7">
      <c r="A17" s="9" t="s">
        <v>161</v>
      </c>
      <c r="B17" s="143">
        <v>2111</v>
      </c>
      <c r="C17" s="141">
        <v>855</v>
      </c>
      <c r="D17" s="143">
        <v>1256</v>
      </c>
      <c r="E17" s="145">
        <v>5.5</v>
      </c>
      <c r="F17" s="145">
        <v>4.9000000000000004</v>
      </c>
      <c r="G17" s="145">
        <v>5.9</v>
      </c>
    </row>
    <row r="18" spans="1:7">
      <c r="A18" s="9" t="s">
        <v>420</v>
      </c>
      <c r="B18" s="143">
        <v>1067</v>
      </c>
      <c r="C18" s="141">
        <v>411</v>
      </c>
      <c r="D18" s="141">
        <v>656</v>
      </c>
      <c r="E18" s="145">
        <v>2.2999999999999998</v>
      </c>
      <c r="F18" s="145">
        <v>2.1</v>
      </c>
      <c r="G18" s="145">
        <v>2.4</v>
      </c>
    </row>
    <row r="19" spans="1:7">
      <c r="A19" s="5" t="s">
        <v>414</v>
      </c>
    </row>
    <row r="20" spans="1:7">
      <c r="A20" s="5" t="s">
        <v>416</v>
      </c>
    </row>
    <row r="21" spans="1:7">
      <c r="A21" s="5" t="s">
        <v>421</v>
      </c>
    </row>
  </sheetData>
  <mergeCells count="10">
    <mergeCell ref="A1:G1"/>
    <mergeCell ref="A12:G12"/>
    <mergeCell ref="A13:A15"/>
    <mergeCell ref="B13:G13"/>
    <mergeCell ref="B14:D14"/>
    <mergeCell ref="E14:G14"/>
    <mergeCell ref="A2:A4"/>
    <mergeCell ref="B2:G2"/>
    <mergeCell ref="B3:D3"/>
    <mergeCell ref="E3:G3"/>
  </mergeCells>
  <pageMargins left="0.511811024" right="0.511811024" top="0.78740157499999996" bottom="0.78740157499999996" header="0.31496062000000002" footer="0.3149606200000000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E196E-318D-4EDB-B032-33D7D6B24AB2}">
  <dimension ref="A1:K38"/>
  <sheetViews>
    <sheetView showGridLines="0" topLeftCell="A15" zoomScale="85" zoomScaleNormal="85" workbookViewId="0">
      <selection activeCell="I18" sqref="I18"/>
    </sheetView>
  </sheetViews>
  <sheetFormatPr defaultColWidth="8.85546875" defaultRowHeight="16.149999999999999"/>
  <cols>
    <col min="1" max="1" width="78.7109375" style="2" customWidth="1"/>
    <col min="2" max="7" width="15.140625" style="2" customWidth="1"/>
    <col min="8" max="10" width="8.85546875" style="2"/>
    <col min="11" max="11" width="17.28515625" style="2" customWidth="1"/>
    <col min="12" max="16384" width="8.85546875" style="2"/>
  </cols>
  <sheetData>
    <row r="1" spans="1:7" ht="44.45" customHeight="1">
      <c r="A1" s="356" t="s">
        <v>423</v>
      </c>
      <c r="B1" s="356"/>
      <c r="C1" s="356"/>
      <c r="D1" s="356"/>
      <c r="E1" s="356"/>
      <c r="F1" s="356"/>
      <c r="G1" s="356"/>
    </row>
    <row r="2" spans="1:7">
      <c r="A2" s="355" t="s">
        <v>424</v>
      </c>
      <c r="B2" s="287" t="s">
        <v>410</v>
      </c>
      <c r="C2" s="287"/>
      <c r="D2" s="287"/>
      <c r="E2" s="287"/>
      <c r="F2" s="287"/>
      <c r="G2" s="287"/>
    </row>
    <row r="3" spans="1:7" ht="24" customHeight="1">
      <c r="A3" s="355"/>
      <c r="B3" s="355" t="s">
        <v>411</v>
      </c>
      <c r="C3" s="355"/>
      <c r="D3" s="355"/>
      <c r="E3" s="287" t="s">
        <v>418</v>
      </c>
      <c r="F3" s="287"/>
      <c r="G3" s="287"/>
    </row>
    <row r="4" spans="1:7">
      <c r="A4" s="355"/>
      <c r="B4" s="135" t="s">
        <v>135</v>
      </c>
      <c r="C4" s="135" t="s">
        <v>137</v>
      </c>
      <c r="D4" s="135" t="s">
        <v>138</v>
      </c>
      <c r="E4" s="135" t="s">
        <v>135</v>
      </c>
      <c r="F4" s="135" t="s">
        <v>137</v>
      </c>
      <c r="G4" s="135" t="s">
        <v>138</v>
      </c>
    </row>
    <row r="5" spans="1:7">
      <c r="A5" s="150" t="s">
        <v>135</v>
      </c>
      <c r="B5" s="137">
        <v>3344</v>
      </c>
      <c r="C5" s="137">
        <v>1330</v>
      </c>
      <c r="D5" s="137">
        <v>2015</v>
      </c>
      <c r="E5" s="144">
        <v>3.8</v>
      </c>
      <c r="F5" s="144">
        <v>3.5</v>
      </c>
      <c r="G5" s="144">
        <v>4.0999999999999996</v>
      </c>
    </row>
    <row r="6" spans="1:7">
      <c r="A6" s="151" t="s">
        <v>425</v>
      </c>
      <c r="B6" s="141">
        <v>76</v>
      </c>
      <c r="C6" s="141">
        <v>9</v>
      </c>
      <c r="D6" s="141">
        <v>67</v>
      </c>
      <c r="E6" s="145">
        <v>1.1000000000000001</v>
      </c>
      <c r="F6" s="145">
        <v>0.7</v>
      </c>
      <c r="G6" s="145">
        <v>1.2</v>
      </c>
    </row>
    <row r="7" spans="1:7">
      <c r="A7" s="151" t="s">
        <v>426</v>
      </c>
      <c r="B7" s="141">
        <v>523</v>
      </c>
      <c r="C7" s="141">
        <v>145</v>
      </c>
      <c r="D7" s="141">
        <v>377</v>
      </c>
      <c r="E7" s="145">
        <v>4.8</v>
      </c>
      <c r="F7" s="145">
        <v>4</v>
      </c>
      <c r="G7" s="145">
        <v>5.2</v>
      </c>
    </row>
    <row r="8" spans="1:7">
      <c r="A8" s="151" t="s">
        <v>427</v>
      </c>
      <c r="B8" s="141">
        <v>96</v>
      </c>
      <c r="C8" s="141">
        <v>20</v>
      </c>
      <c r="D8" s="141">
        <v>76</v>
      </c>
      <c r="E8" s="145">
        <v>1.4</v>
      </c>
      <c r="F8" s="145">
        <v>7.4</v>
      </c>
      <c r="G8" s="145">
        <v>1.2</v>
      </c>
    </row>
    <row r="9" spans="1:7">
      <c r="A9" s="151" t="s">
        <v>428</v>
      </c>
      <c r="B9" s="141">
        <v>866</v>
      </c>
      <c r="C9" s="141">
        <v>346</v>
      </c>
      <c r="D9" s="141">
        <v>520</v>
      </c>
      <c r="E9" s="145">
        <v>5.6</v>
      </c>
      <c r="F9" s="145">
        <v>5.5</v>
      </c>
      <c r="G9" s="145">
        <v>5.7</v>
      </c>
    </row>
    <row r="10" spans="1:7">
      <c r="A10" s="151" t="s">
        <v>429</v>
      </c>
      <c r="B10" s="141">
        <v>132</v>
      </c>
      <c r="C10" s="141">
        <v>31</v>
      </c>
      <c r="D10" s="141">
        <v>101</v>
      </c>
      <c r="E10" s="145">
        <v>2.6</v>
      </c>
      <c r="F10" s="145">
        <v>5.3</v>
      </c>
      <c r="G10" s="145">
        <v>2.2000000000000002</v>
      </c>
    </row>
    <row r="11" spans="1:7">
      <c r="A11" s="151" t="s">
        <v>430</v>
      </c>
      <c r="B11" s="141">
        <v>281</v>
      </c>
      <c r="C11" s="141">
        <v>122</v>
      </c>
      <c r="D11" s="141">
        <v>159</v>
      </c>
      <c r="E11" s="145">
        <v>6.4</v>
      </c>
      <c r="F11" s="145">
        <v>4.7</v>
      </c>
      <c r="G11" s="145">
        <v>8.8000000000000007</v>
      </c>
    </row>
    <row r="12" spans="1:7" ht="32.450000000000003">
      <c r="A12" s="151" t="s">
        <v>431</v>
      </c>
      <c r="B12" s="141">
        <v>787</v>
      </c>
      <c r="C12" s="141">
        <v>322</v>
      </c>
      <c r="D12" s="141">
        <v>464</v>
      </c>
      <c r="E12" s="145">
        <v>7.1</v>
      </c>
      <c r="F12" s="145">
        <v>7</v>
      </c>
      <c r="G12" s="145">
        <v>7.1</v>
      </c>
    </row>
    <row r="13" spans="1:7" ht="32.450000000000003">
      <c r="A13" s="152" t="s">
        <v>432</v>
      </c>
      <c r="B13" s="141">
        <v>494</v>
      </c>
      <c r="C13" s="141">
        <v>286</v>
      </c>
      <c r="D13" s="141">
        <v>208</v>
      </c>
      <c r="E13" s="145">
        <v>2.9</v>
      </c>
      <c r="F13" s="145">
        <v>2.6</v>
      </c>
      <c r="G13" s="145">
        <v>3.5</v>
      </c>
    </row>
    <row r="14" spans="1:7">
      <c r="A14" s="151" t="s">
        <v>433</v>
      </c>
      <c r="B14" s="141">
        <v>89</v>
      </c>
      <c r="C14" s="141">
        <v>48</v>
      </c>
      <c r="D14" s="141">
        <v>41</v>
      </c>
      <c r="E14" s="145">
        <v>1.9</v>
      </c>
      <c r="F14" s="145">
        <v>1.8</v>
      </c>
      <c r="G14" s="145">
        <v>2</v>
      </c>
    </row>
    <row r="15" spans="1:7">
      <c r="A15" s="151" t="s">
        <v>434</v>
      </c>
      <c r="B15" s="141" t="s">
        <v>264</v>
      </c>
      <c r="C15" s="141" t="s">
        <v>264</v>
      </c>
      <c r="D15" s="141" t="s">
        <v>264</v>
      </c>
      <c r="E15" s="145" t="s">
        <v>264</v>
      </c>
      <c r="F15" s="145" t="s">
        <v>264</v>
      </c>
      <c r="G15" s="145" t="s">
        <v>264</v>
      </c>
    </row>
    <row r="16" spans="1:7">
      <c r="A16" s="151" t="s">
        <v>435</v>
      </c>
      <c r="B16" s="141">
        <v>1</v>
      </c>
      <c r="C16" s="141" t="s">
        <v>264</v>
      </c>
      <c r="D16" s="141">
        <v>1</v>
      </c>
      <c r="E16" s="145">
        <v>4.0999999999999996</v>
      </c>
      <c r="F16" s="145" t="s">
        <v>264</v>
      </c>
      <c r="G16" s="145">
        <v>8.8000000000000007</v>
      </c>
    </row>
    <row r="17" spans="1:11">
      <c r="A17" s="43" t="s">
        <v>414</v>
      </c>
      <c r="B17" s="45"/>
      <c r="C17" s="45"/>
      <c r="D17" s="45"/>
      <c r="E17" s="27"/>
      <c r="F17" s="27"/>
      <c r="G17" s="27"/>
    </row>
    <row r="18" spans="1:11" ht="72.75" customHeight="1">
      <c r="K18" s="275"/>
    </row>
    <row r="19" spans="1:11">
      <c r="A19" s="42"/>
      <c r="B19" s="42"/>
      <c r="C19" s="42"/>
      <c r="D19" s="42"/>
      <c r="E19" s="42"/>
      <c r="F19" s="42"/>
      <c r="G19" s="42"/>
    </row>
    <row r="21" spans="1:11" ht="40.15" customHeight="1">
      <c r="A21" s="331" t="s">
        <v>436</v>
      </c>
      <c r="B21" s="331"/>
      <c r="C21" s="331"/>
      <c r="D21" s="331"/>
      <c r="E21" s="331"/>
      <c r="F21" s="331"/>
      <c r="G21" s="331"/>
    </row>
    <row r="22" spans="1:11">
      <c r="A22" s="355" t="s">
        <v>424</v>
      </c>
      <c r="B22" s="287" t="s">
        <v>410</v>
      </c>
      <c r="C22" s="287"/>
      <c r="D22" s="287"/>
      <c r="E22" s="287"/>
      <c r="F22" s="287"/>
      <c r="G22" s="287"/>
    </row>
    <row r="23" spans="1:11" ht="24" customHeight="1">
      <c r="A23" s="355"/>
      <c r="B23" s="355" t="s">
        <v>411</v>
      </c>
      <c r="C23" s="355"/>
      <c r="D23" s="355"/>
      <c r="E23" s="287" t="s">
        <v>418</v>
      </c>
      <c r="F23" s="287"/>
      <c r="G23" s="287"/>
    </row>
    <row r="24" spans="1:11">
      <c r="A24" s="355"/>
      <c r="B24" s="135" t="s">
        <v>135</v>
      </c>
      <c r="C24" s="135" t="s">
        <v>137</v>
      </c>
      <c r="D24" s="135" t="s">
        <v>138</v>
      </c>
      <c r="E24" s="135" t="s">
        <v>135</v>
      </c>
      <c r="F24" s="135" t="s">
        <v>137</v>
      </c>
      <c r="G24" s="135" t="s">
        <v>138</v>
      </c>
    </row>
    <row r="25" spans="1:11">
      <c r="A25" s="150" t="s">
        <v>135</v>
      </c>
      <c r="B25" s="137">
        <v>3232</v>
      </c>
      <c r="C25" s="137">
        <v>1287</v>
      </c>
      <c r="D25" s="137">
        <v>1945</v>
      </c>
      <c r="E25" s="144">
        <v>3.8</v>
      </c>
      <c r="F25" s="144">
        <v>3.5</v>
      </c>
      <c r="G25" s="144">
        <v>4</v>
      </c>
    </row>
    <row r="26" spans="1:11">
      <c r="A26" s="151" t="s">
        <v>425</v>
      </c>
      <c r="B26" s="141">
        <v>67</v>
      </c>
      <c r="C26" s="141">
        <v>8</v>
      </c>
      <c r="D26" s="141">
        <v>58</v>
      </c>
      <c r="E26" s="145">
        <v>0.9</v>
      </c>
      <c r="F26" s="145">
        <v>0.6</v>
      </c>
      <c r="G26" s="145">
        <v>1</v>
      </c>
    </row>
    <row r="27" spans="1:11">
      <c r="A27" s="151" t="s">
        <v>426</v>
      </c>
      <c r="B27" s="141">
        <v>514</v>
      </c>
      <c r="C27" s="141">
        <v>135</v>
      </c>
      <c r="D27" s="141">
        <v>379</v>
      </c>
      <c r="E27" s="145">
        <v>4.7</v>
      </c>
      <c r="F27" s="145">
        <v>3.7</v>
      </c>
      <c r="G27" s="145">
        <v>5.2</v>
      </c>
    </row>
    <row r="28" spans="1:11">
      <c r="A28" s="151" t="s">
        <v>427</v>
      </c>
      <c r="B28" s="141">
        <v>122</v>
      </c>
      <c r="C28" s="141">
        <v>23</v>
      </c>
      <c r="D28" s="141">
        <v>99</v>
      </c>
      <c r="E28" s="145">
        <v>1.9</v>
      </c>
      <c r="F28" s="145">
        <v>8.5</v>
      </c>
      <c r="G28" s="145">
        <v>1.6</v>
      </c>
    </row>
    <row r="29" spans="1:11">
      <c r="A29" s="151" t="s">
        <v>428</v>
      </c>
      <c r="B29" s="141">
        <v>841</v>
      </c>
      <c r="C29" s="141">
        <v>355</v>
      </c>
      <c r="D29" s="141">
        <v>486</v>
      </c>
      <c r="E29" s="145">
        <v>5.5</v>
      </c>
      <c r="F29" s="145">
        <v>5.6</v>
      </c>
      <c r="G29" s="145">
        <v>5.5</v>
      </c>
    </row>
    <row r="30" spans="1:11">
      <c r="A30" s="151" t="s">
        <v>429</v>
      </c>
      <c r="B30" s="141">
        <v>127</v>
      </c>
      <c r="C30" s="141">
        <v>37</v>
      </c>
      <c r="D30" s="141">
        <v>90</v>
      </c>
      <c r="E30" s="145">
        <v>2.6</v>
      </c>
      <c r="F30" s="145">
        <v>7</v>
      </c>
      <c r="G30" s="145">
        <v>2.1</v>
      </c>
    </row>
    <row r="31" spans="1:11">
      <c r="A31" s="151" t="s">
        <v>430</v>
      </c>
      <c r="B31" s="141">
        <v>280</v>
      </c>
      <c r="C31" s="141">
        <v>123</v>
      </c>
      <c r="D31" s="141">
        <v>157</v>
      </c>
      <c r="E31" s="145">
        <v>6.4</v>
      </c>
      <c r="F31" s="145">
        <v>4.8</v>
      </c>
      <c r="G31" s="145">
        <v>8.6</v>
      </c>
    </row>
    <row r="32" spans="1:11" ht="32.450000000000003">
      <c r="A32" s="151" t="s">
        <v>431</v>
      </c>
      <c r="B32" s="141">
        <v>724</v>
      </c>
      <c r="C32" s="141">
        <v>312</v>
      </c>
      <c r="D32" s="141">
        <v>412</v>
      </c>
      <c r="E32" s="145">
        <v>6.7</v>
      </c>
      <c r="F32" s="145">
        <v>7</v>
      </c>
      <c r="G32" s="145">
        <v>6.5</v>
      </c>
    </row>
    <row r="33" spans="1:7" ht="32.450000000000003">
      <c r="A33" s="152" t="s">
        <v>432</v>
      </c>
      <c r="B33" s="141">
        <v>460</v>
      </c>
      <c r="C33" s="141">
        <v>254</v>
      </c>
      <c r="D33" s="141">
        <v>206</v>
      </c>
      <c r="E33" s="145">
        <v>2.8</v>
      </c>
      <c r="F33" s="145">
        <v>2.4</v>
      </c>
      <c r="G33" s="145">
        <v>3.6</v>
      </c>
    </row>
    <row r="34" spans="1:7">
      <c r="A34" s="151" t="s">
        <v>433</v>
      </c>
      <c r="B34" s="141">
        <v>93</v>
      </c>
      <c r="C34" s="141">
        <v>38</v>
      </c>
      <c r="D34" s="141">
        <v>55</v>
      </c>
      <c r="E34" s="145">
        <v>2.1</v>
      </c>
      <c r="F34" s="145">
        <v>1.5</v>
      </c>
      <c r="G34" s="145">
        <v>2.9</v>
      </c>
    </row>
    <row r="35" spans="1:7">
      <c r="A35" s="151" t="s">
        <v>434</v>
      </c>
      <c r="B35" s="141" t="s">
        <v>264</v>
      </c>
      <c r="C35" s="141" t="s">
        <v>264</v>
      </c>
      <c r="D35" s="141" t="s">
        <v>264</v>
      </c>
      <c r="E35" s="145" t="s">
        <v>264</v>
      </c>
      <c r="F35" s="145" t="s">
        <v>264</v>
      </c>
      <c r="G35" s="145" t="s">
        <v>264</v>
      </c>
    </row>
    <row r="36" spans="1:7">
      <c r="A36" s="151" t="s">
        <v>435</v>
      </c>
      <c r="B36" s="141">
        <v>5</v>
      </c>
      <c r="C36" s="141">
        <v>3</v>
      </c>
      <c r="D36" s="141">
        <v>2</v>
      </c>
      <c r="E36" s="145">
        <v>13</v>
      </c>
      <c r="F36" s="145">
        <v>22</v>
      </c>
      <c r="G36" s="145">
        <v>8.1</v>
      </c>
    </row>
    <row r="37" spans="1:7">
      <c r="A37" s="43" t="s">
        <v>414</v>
      </c>
      <c r="B37" s="45"/>
      <c r="C37" s="45"/>
      <c r="D37" s="45"/>
      <c r="E37" s="27"/>
      <c r="F37" s="27"/>
      <c r="G37" s="27"/>
    </row>
    <row r="38" spans="1:7">
      <c r="A38" s="44" t="s">
        <v>416</v>
      </c>
      <c r="B38" s="27"/>
      <c r="C38" s="27"/>
      <c r="D38" s="27"/>
      <c r="E38" s="27"/>
      <c r="F38" s="27"/>
      <c r="G38" s="27"/>
    </row>
  </sheetData>
  <mergeCells count="10">
    <mergeCell ref="A21:G21"/>
    <mergeCell ref="A22:A24"/>
    <mergeCell ref="B22:G22"/>
    <mergeCell ref="B23:D23"/>
    <mergeCell ref="E23:G23"/>
    <mergeCell ref="A2:A4"/>
    <mergeCell ref="B2:G2"/>
    <mergeCell ref="B3:D3"/>
    <mergeCell ref="E3:G3"/>
    <mergeCell ref="A1:G1"/>
  </mergeCells>
  <pageMargins left="0.511811024" right="0.511811024" top="0.78740157499999996" bottom="0.78740157499999996" header="0.31496062000000002" footer="0.3149606200000000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6084D-0D64-4589-AB8C-8CCE9F0D25B9}">
  <dimension ref="A1:I32"/>
  <sheetViews>
    <sheetView topLeftCell="A9" workbookViewId="0">
      <selection activeCell="D34" sqref="D34"/>
    </sheetView>
  </sheetViews>
  <sheetFormatPr defaultColWidth="8.85546875" defaultRowHeight="16.149999999999999"/>
  <cols>
    <col min="1" max="1" width="28.28515625" style="2" customWidth="1"/>
    <col min="2" max="6" width="16.7109375" style="2" customWidth="1"/>
    <col min="7" max="16384" width="8.85546875" style="2"/>
  </cols>
  <sheetData>
    <row r="1" spans="1:9">
      <c r="A1" s="306" t="s">
        <v>437</v>
      </c>
      <c r="B1" s="306"/>
      <c r="C1" s="306"/>
      <c r="D1" s="306"/>
      <c r="E1" s="306"/>
      <c r="F1" s="306"/>
    </row>
    <row r="2" spans="1:9" ht="25.15" customHeight="1">
      <c r="A2" s="302"/>
      <c r="B2" s="302"/>
      <c r="C2" s="302"/>
      <c r="D2" s="302"/>
      <c r="E2" s="302"/>
      <c r="F2" s="302"/>
    </row>
    <row r="3" spans="1:9" ht="16.149999999999999" customHeight="1">
      <c r="A3" s="304" t="s">
        <v>144</v>
      </c>
      <c r="B3" s="305" t="s">
        <v>135</v>
      </c>
      <c r="C3" s="305"/>
      <c r="D3" s="305"/>
      <c r="E3" s="305" t="s">
        <v>136</v>
      </c>
      <c r="F3" s="305"/>
    </row>
    <row r="4" spans="1:9" ht="16.149999999999999" customHeight="1">
      <c r="A4" s="304"/>
      <c r="B4" s="19" t="s">
        <v>135</v>
      </c>
      <c r="C4" s="19" t="s">
        <v>137</v>
      </c>
      <c r="D4" s="19" t="s">
        <v>138</v>
      </c>
      <c r="E4" s="19" t="s">
        <v>137</v>
      </c>
      <c r="F4" s="19" t="s">
        <v>138</v>
      </c>
    </row>
    <row r="5" spans="1:9" s="49" customFormat="1" ht="16.149999999999999" customHeight="1">
      <c r="A5" s="132" t="s">
        <v>438</v>
      </c>
      <c r="B5" s="154">
        <v>1019</v>
      </c>
      <c r="C5" s="154">
        <v>1019</v>
      </c>
      <c r="D5" s="132">
        <v>0</v>
      </c>
      <c r="E5" s="120">
        <v>100</v>
      </c>
      <c r="F5" s="120">
        <v>0</v>
      </c>
    </row>
    <row r="6" spans="1:9" ht="16.149999999999999" customHeight="1">
      <c r="A6" s="9" t="s">
        <v>146</v>
      </c>
      <c r="B6" s="34">
        <v>122</v>
      </c>
      <c r="C6" s="34">
        <v>122</v>
      </c>
      <c r="D6" s="9">
        <v>0</v>
      </c>
      <c r="E6" s="10">
        <v>100</v>
      </c>
      <c r="F6" s="10">
        <v>0</v>
      </c>
    </row>
    <row r="7" spans="1:9" ht="16.149999999999999" customHeight="1">
      <c r="A7" s="9" t="s">
        <v>147</v>
      </c>
      <c r="B7" s="34">
        <v>600</v>
      </c>
      <c r="C7" s="34">
        <v>600</v>
      </c>
      <c r="D7" s="9">
        <v>0</v>
      </c>
      <c r="E7" s="10">
        <v>100</v>
      </c>
      <c r="F7" s="10">
        <v>0</v>
      </c>
    </row>
    <row r="8" spans="1:9" ht="16.149999999999999" customHeight="1">
      <c r="A8" s="9" t="s">
        <v>148</v>
      </c>
      <c r="B8" s="34">
        <v>111</v>
      </c>
      <c r="C8" s="34">
        <v>111</v>
      </c>
      <c r="D8" s="9">
        <v>0</v>
      </c>
      <c r="E8" s="10">
        <v>100</v>
      </c>
      <c r="F8" s="10">
        <v>0</v>
      </c>
    </row>
    <row r="9" spans="1:9" ht="16.149999999999999" customHeight="1">
      <c r="A9" s="9" t="s">
        <v>149</v>
      </c>
      <c r="B9" s="34">
        <v>107</v>
      </c>
      <c r="C9" s="34">
        <v>107</v>
      </c>
      <c r="D9" s="9">
        <v>0</v>
      </c>
      <c r="E9" s="10">
        <v>100</v>
      </c>
      <c r="F9" s="10">
        <v>0</v>
      </c>
    </row>
    <row r="10" spans="1:9" ht="16.149999999999999" customHeight="1">
      <c r="A10" s="9" t="s">
        <v>150</v>
      </c>
      <c r="B10" s="34">
        <v>79</v>
      </c>
      <c r="C10" s="34">
        <v>79</v>
      </c>
      <c r="D10" s="9">
        <v>0</v>
      </c>
      <c r="E10" s="10">
        <v>100</v>
      </c>
      <c r="F10" s="10">
        <v>0</v>
      </c>
    </row>
    <row r="11" spans="1:9" ht="16.149999999999999" customHeight="1">
      <c r="A11" s="12" t="s">
        <v>439</v>
      </c>
      <c r="B11" s="5"/>
      <c r="C11" s="5"/>
      <c r="D11" s="5"/>
      <c r="E11" s="5"/>
      <c r="F11" s="5"/>
      <c r="I11" s="5"/>
    </row>
    <row r="12" spans="1:9" ht="43.9" customHeight="1">
      <c r="A12" s="289" t="s">
        <v>440</v>
      </c>
      <c r="B12" s="289"/>
      <c r="C12" s="289"/>
      <c r="D12" s="289"/>
      <c r="E12" s="289"/>
      <c r="F12" s="289"/>
      <c r="I12" s="5"/>
    </row>
    <row r="13" spans="1:9" s="46" customFormat="1" ht="28.9" customHeight="1">
      <c r="A13" s="357" t="s">
        <v>441</v>
      </c>
      <c r="B13" s="357"/>
      <c r="C13" s="357"/>
      <c r="D13" s="357"/>
      <c r="E13" s="357"/>
      <c r="F13" s="357"/>
      <c r="I13" s="153"/>
    </row>
    <row r="14" spans="1:9">
      <c r="A14" s="357" t="s">
        <v>442</v>
      </c>
      <c r="B14" s="357"/>
      <c r="C14" s="357"/>
    </row>
    <row r="18" spans="1:8">
      <c r="A18" s="306" t="s">
        <v>443</v>
      </c>
      <c r="B18" s="306"/>
      <c r="C18" s="306"/>
      <c r="D18" s="306"/>
      <c r="E18" s="306"/>
      <c r="F18" s="306"/>
    </row>
    <row r="19" spans="1:8" ht="43.5" customHeight="1">
      <c r="A19" s="302"/>
      <c r="B19" s="302"/>
      <c r="C19" s="302"/>
      <c r="D19" s="302"/>
      <c r="E19" s="302"/>
      <c r="F19" s="302"/>
    </row>
    <row r="20" spans="1:8">
      <c r="A20" s="304" t="s">
        <v>144</v>
      </c>
      <c r="B20" s="305" t="s">
        <v>135</v>
      </c>
      <c r="C20" s="305"/>
      <c r="D20" s="305"/>
      <c r="E20" s="305" t="s">
        <v>136</v>
      </c>
      <c r="F20" s="305"/>
    </row>
    <row r="21" spans="1:8">
      <c r="A21" s="304"/>
      <c r="B21" s="19" t="s">
        <v>135</v>
      </c>
      <c r="C21" s="19" t="s">
        <v>137</v>
      </c>
      <c r="D21" s="19" t="s">
        <v>138</v>
      </c>
      <c r="E21" s="19" t="s">
        <v>137</v>
      </c>
      <c r="F21" s="19" t="s">
        <v>138</v>
      </c>
    </row>
    <row r="22" spans="1:8">
      <c r="A22" s="132" t="s">
        <v>438</v>
      </c>
      <c r="B22" s="132">
        <v>920</v>
      </c>
      <c r="C22" s="132">
        <v>920</v>
      </c>
      <c r="D22" s="132">
        <v>0</v>
      </c>
      <c r="E22" s="120">
        <v>100</v>
      </c>
      <c r="F22" s="120">
        <v>0</v>
      </c>
      <c r="G22" s="48"/>
      <c r="H22" s="49"/>
    </row>
    <row r="23" spans="1:8">
      <c r="A23" s="9" t="s">
        <v>146</v>
      </c>
      <c r="B23" s="9">
        <v>101</v>
      </c>
      <c r="C23" s="9">
        <v>101</v>
      </c>
      <c r="D23" s="9">
        <v>0</v>
      </c>
      <c r="E23" s="10">
        <v>100</v>
      </c>
      <c r="F23" s="10">
        <v>0</v>
      </c>
      <c r="G23" s="25"/>
    </row>
    <row r="24" spans="1:8">
      <c r="A24" s="9" t="s">
        <v>147</v>
      </c>
      <c r="B24" s="9">
        <v>582</v>
      </c>
      <c r="C24" s="9">
        <v>582</v>
      </c>
      <c r="D24" s="9">
        <v>0</v>
      </c>
      <c r="E24" s="10">
        <v>100</v>
      </c>
      <c r="F24" s="10">
        <v>0</v>
      </c>
      <c r="G24" s="25"/>
    </row>
    <row r="25" spans="1:8">
      <c r="A25" s="9" t="s">
        <v>148</v>
      </c>
      <c r="B25" s="9">
        <v>57</v>
      </c>
      <c r="C25" s="9">
        <v>57</v>
      </c>
      <c r="D25" s="9">
        <v>0</v>
      </c>
      <c r="E25" s="10">
        <v>100</v>
      </c>
      <c r="F25" s="10">
        <v>0</v>
      </c>
      <c r="G25" s="25"/>
    </row>
    <row r="26" spans="1:8">
      <c r="A26" s="9" t="s">
        <v>149</v>
      </c>
      <c r="B26" s="9">
        <v>106</v>
      </c>
      <c r="C26" s="9">
        <v>106</v>
      </c>
      <c r="D26" s="9">
        <v>0</v>
      </c>
      <c r="E26" s="10">
        <v>100</v>
      </c>
      <c r="F26" s="10">
        <v>0</v>
      </c>
      <c r="G26" s="25"/>
    </row>
    <row r="27" spans="1:8">
      <c r="A27" s="9" t="s">
        <v>150</v>
      </c>
      <c r="B27" s="9">
        <v>467</v>
      </c>
      <c r="C27" s="9">
        <v>467</v>
      </c>
      <c r="D27" s="9">
        <v>0</v>
      </c>
      <c r="E27" s="10">
        <v>100</v>
      </c>
      <c r="F27" s="10">
        <v>0</v>
      </c>
      <c r="G27" s="25"/>
    </row>
    <row r="28" spans="1:8">
      <c r="A28" s="12" t="s">
        <v>439</v>
      </c>
      <c r="B28" s="5"/>
      <c r="C28" s="5"/>
      <c r="D28" s="5"/>
      <c r="E28" s="5"/>
      <c r="F28" s="5"/>
      <c r="G28" s="5"/>
      <c r="H28" s="5"/>
    </row>
    <row r="29" spans="1:8" ht="42.6" customHeight="1">
      <c r="A29" s="289" t="s">
        <v>440</v>
      </c>
      <c r="B29" s="289"/>
      <c r="C29" s="289"/>
      <c r="D29" s="289"/>
      <c r="E29" s="289"/>
      <c r="F29" s="289"/>
      <c r="G29" s="5"/>
      <c r="H29" s="5"/>
    </row>
    <row r="30" spans="1:8" ht="29.45" customHeight="1">
      <c r="A30" s="357" t="s">
        <v>441</v>
      </c>
      <c r="B30" s="357"/>
      <c r="C30" s="357"/>
      <c r="D30" s="357"/>
      <c r="E30" s="357"/>
      <c r="F30" s="357"/>
      <c r="G30" s="153"/>
      <c r="H30" s="153"/>
    </row>
    <row r="32" spans="1:8">
      <c r="A32" s="12"/>
    </row>
  </sheetData>
  <mergeCells count="13">
    <mergeCell ref="A30:F30"/>
    <mergeCell ref="A18:F19"/>
    <mergeCell ref="A20:A21"/>
    <mergeCell ref="B20:D20"/>
    <mergeCell ref="E20:F20"/>
    <mergeCell ref="A29:F29"/>
    <mergeCell ref="A14:C14"/>
    <mergeCell ref="A13:F13"/>
    <mergeCell ref="A1:F2"/>
    <mergeCell ref="A3:A4"/>
    <mergeCell ref="B3:D3"/>
    <mergeCell ref="E3:F3"/>
    <mergeCell ref="A12:F12"/>
  </mergeCells>
  <pageMargins left="0.511811024" right="0.511811024" top="0.78740157499999996" bottom="0.78740157499999996" header="0.31496062000000002" footer="0.31496062000000002"/>
  <pageSetup paperSize="9" orientation="portrai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E3AC0-F402-4984-A363-A29027C3DA8D}">
  <dimension ref="A1:G27"/>
  <sheetViews>
    <sheetView topLeftCell="A7" workbookViewId="0">
      <selection activeCell="B14" sqref="B14"/>
    </sheetView>
  </sheetViews>
  <sheetFormatPr defaultColWidth="8.85546875" defaultRowHeight="16.149999999999999"/>
  <cols>
    <col min="1" max="1" width="29.5703125" style="2" customWidth="1"/>
    <col min="2" max="4" width="26.140625" style="2" customWidth="1"/>
    <col min="5" max="16384" width="8.85546875" style="2"/>
  </cols>
  <sheetData>
    <row r="1" spans="1:7" ht="29.45" customHeight="1">
      <c r="A1" s="306" t="s">
        <v>444</v>
      </c>
      <c r="B1" s="306"/>
      <c r="C1" s="306"/>
      <c r="D1" s="306"/>
      <c r="G1" s="25"/>
    </row>
    <row r="2" spans="1:7" ht="25.15" customHeight="1">
      <c r="A2" s="302"/>
      <c r="B2" s="302"/>
      <c r="C2" s="302"/>
      <c r="D2" s="302"/>
    </row>
    <row r="3" spans="1:7" ht="39" customHeight="1">
      <c r="A3" s="18" t="s">
        <v>144</v>
      </c>
      <c r="B3" s="35" t="s">
        <v>445</v>
      </c>
      <c r="C3" s="35" t="s">
        <v>446</v>
      </c>
      <c r="D3" s="35" t="s">
        <v>285</v>
      </c>
    </row>
    <row r="4" spans="1:7" s="49" customFormat="1">
      <c r="A4" s="132" t="s">
        <v>438</v>
      </c>
      <c r="B4" s="268">
        <v>5570</v>
      </c>
      <c r="C4" s="154">
        <v>1019</v>
      </c>
      <c r="D4" s="242">
        <f t="shared" ref="D4:D9" si="0">(C4/B4)*100</f>
        <v>18.29443447037702</v>
      </c>
      <c r="E4" s="155"/>
    </row>
    <row r="5" spans="1:7">
      <c r="A5" s="9" t="s">
        <v>146</v>
      </c>
      <c r="B5" s="91">
        <v>450</v>
      </c>
      <c r="C5" s="34">
        <v>122</v>
      </c>
      <c r="D5" s="242">
        <f t="shared" si="0"/>
        <v>27.111111111111114</v>
      </c>
      <c r="E5" s="92"/>
    </row>
    <row r="6" spans="1:7">
      <c r="A6" s="9" t="s">
        <v>147</v>
      </c>
      <c r="B6" s="91">
        <v>1794</v>
      </c>
      <c r="C6" s="34">
        <v>600</v>
      </c>
      <c r="D6" s="242">
        <f t="shared" si="0"/>
        <v>33.444816053511708</v>
      </c>
      <c r="E6" s="92"/>
    </row>
    <row r="7" spans="1:7">
      <c r="A7" s="9" t="s">
        <v>148</v>
      </c>
      <c r="B7" s="91">
        <v>1668</v>
      </c>
      <c r="C7" s="34">
        <v>111</v>
      </c>
      <c r="D7" s="242">
        <f t="shared" si="0"/>
        <v>6.6546762589928061</v>
      </c>
      <c r="E7" s="92"/>
    </row>
    <row r="8" spans="1:7">
      <c r="A8" s="9" t="s">
        <v>149</v>
      </c>
      <c r="B8" s="91">
        <v>1191</v>
      </c>
      <c r="C8" s="34">
        <v>107</v>
      </c>
      <c r="D8" s="242">
        <f t="shared" si="0"/>
        <v>8.9840470193115038</v>
      </c>
      <c r="E8" s="92"/>
    </row>
    <row r="9" spans="1:7">
      <c r="A9" s="9" t="s">
        <v>150</v>
      </c>
      <c r="B9" s="91">
        <v>467</v>
      </c>
      <c r="C9" s="34">
        <v>79</v>
      </c>
      <c r="D9" s="242">
        <f t="shared" si="0"/>
        <v>16.916488222698074</v>
      </c>
      <c r="E9" s="92"/>
    </row>
    <row r="10" spans="1:7">
      <c r="A10" s="5" t="s">
        <v>439</v>
      </c>
    </row>
    <row r="11" spans="1:7">
      <c r="A11" s="12" t="s">
        <v>447</v>
      </c>
    </row>
    <row r="12" spans="1:7">
      <c r="A12" s="12" t="s">
        <v>448</v>
      </c>
      <c r="B12" s="12"/>
    </row>
    <row r="15" spans="1:7">
      <c r="C15" s="207"/>
    </row>
    <row r="17" spans="1:4">
      <c r="A17" s="306" t="s">
        <v>449</v>
      </c>
      <c r="B17" s="306"/>
      <c r="C17" s="306"/>
      <c r="D17" s="306"/>
    </row>
    <row r="18" spans="1:4" ht="36.75" customHeight="1">
      <c r="A18" s="302"/>
      <c r="B18" s="302"/>
      <c r="C18" s="302"/>
      <c r="D18" s="302"/>
    </row>
    <row r="19" spans="1:4" ht="32.450000000000003">
      <c r="A19" s="18" t="s">
        <v>144</v>
      </c>
      <c r="B19" s="35" t="s">
        <v>445</v>
      </c>
      <c r="C19" s="35" t="s">
        <v>446</v>
      </c>
      <c r="D19" s="35" t="s">
        <v>285</v>
      </c>
    </row>
    <row r="20" spans="1:4">
      <c r="A20" s="132" t="s">
        <v>438</v>
      </c>
      <c r="B20" s="268">
        <v>5570</v>
      </c>
      <c r="C20" s="154">
        <v>920</v>
      </c>
      <c r="D20" s="242">
        <v>16.517055655296232</v>
      </c>
    </row>
    <row r="21" spans="1:4">
      <c r="A21" s="9" t="s">
        <v>146</v>
      </c>
      <c r="B21" s="91">
        <v>450</v>
      </c>
      <c r="C21" s="34">
        <v>101</v>
      </c>
      <c r="D21" s="50">
        <v>22.444444444444443</v>
      </c>
    </row>
    <row r="22" spans="1:4">
      <c r="A22" s="9" t="s">
        <v>147</v>
      </c>
      <c r="B22" s="91">
        <v>1794</v>
      </c>
      <c r="C22" s="34">
        <v>582</v>
      </c>
      <c r="D22" s="50">
        <v>32.441471571906355</v>
      </c>
    </row>
    <row r="23" spans="1:4">
      <c r="A23" s="9" t="s">
        <v>148</v>
      </c>
      <c r="B23" s="91">
        <v>1668</v>
      </c>
      <c r="C23" s="34">
        <v>57</v>
      </c>
      <c r="D23" s="50">
        <v>3.4172661870503598</v>
      </c>
    </row>
    <row r="24" spans="1:4">
      <c r="A24" s="9" t="s">
        <v>149</v>
      </c>
      <c r="B24" s="91">
        <v>1191</v>
      </c>
      <c r="C24" s="34">
        <v>106</v>
      </c>
      <c r="D24" s="50">
        <v>8.9000839630562556</v>
      </c>
    </row>
    <row r="25" spans="1:4">
      <c r="A25" s="9" t="s">
        <v>150</v>
      </c>
      <c r="B25" s="91">
        <v>467</v>
      </c>
      <c r="C25" s="34">
        <v>74</v>
      </c>
      <c r="D25" s="50">
        <v>15.845824411134904</v>
      </c>
    </row>
    <row r="26" spans="1:4">
      <c r="A26" s="5" t="s">
        <v>439</v>
      </c>
    </row>
    <row r="27" spans="1:4">
      <c r="A27" s="12" t="s">
        <v>450</v>
      </c>
    </row>
  </sheetData>
  <mergeCells count="2">
    <mergeCell ref="A1:D2"/>
    <mergeCell ref="A17:D18"/>
  </mergeCells>
  <pageMargins left="0.511811024" right="0.511811024" top="0.78740157499999996" bottom="0.78740157499999996" header="0.31496062000000002" footer="0.3149606200000000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400BC-98DF-44BE-8A0D-81C13C87C407}">
  <dimension ref="A1:F25"/>
  <sheetViews>
    <sheetView tabSelected="1" workbookViewId="0">
      <selection activeCell="C12" sqref="C12"/>
    </sheetView>
  </sheetViews>
  <sheetFormatPr defaultColWidth="8.85546875" defaultRowHeight="16.149999999999999"/>
  <cols>
    <col min="1" max="1" width="35.85546875" style="2" customWidth="1"/>
    <col min="2" max="2" width="29.28515625" style="2" customWidth="1"/>
    <col min="3" max="3" width="30.28515625" style="2" customWidth="1"/>
    <col min="4" max="16384" width="8.85546875" style="2"/>
  </cols>
  <sheetData>
    <row r="1" spans="1:6" ht="29.45" customHeight="1">
      <c r="A1" s="306" t="s">
        <v>451</v>
      </c>
      <c r="B1" s="306"/>
      <c r="C1" s="306"/>
      <c r="F1" s="25"/>
    </row>
    <row r="2" spans="1:6" ht="25.15" customHeight="1">
      <c r="A2" s="302"/>
      <c r="B2" s="302"/>
      <c r="C2" s="302"/>
    </row>
    <row r="3" spans="1:6">
      <c r="A3" s="18" t="s">
        <v>144</v>
      </c>
      <c r="B3" s="35" t="s">
        <v>135</v>
      </c>
      <c r="C3" s="35" t="s">
        <v>136</v>
      </c>
    </row>
    <row r="4" spans="1:6" s="49" customFormat="1">
      <c r="A4" s="132" t="s">
        <v>438</v>
      </c>
      <c r="B4" s="154">
        <v>1019</v>
      </c>
      <c r="C4" s="120">
        <f>SUM(C5:C9)</f>
        <v>100</v>
      </c>
      <c r="D4" s="48"/>
    </row>
    <row r="5" spans="1:6">
      <c r="A5" s="9" t="s">
        <v>146</v>
      </c>
      <c r="B5" s="34">
        <v>122</v>
      </c>
      <c r="C5" s="10">
        <f>(B5/B4)*100</f>
        <v>11.97252208047105</v>
      </c>
      <c r="D5" s="25"/>
    </row>
    <row r="6" spans="1:6">
      <c r="A6" s="9" t="s">
        <v>147</v>
      </c>
      <c r="B6" s="34">
        <v>600</v>
      </c>
      <c r="C6" s="10">
        <f>(B6/B4)*100</f>
        <v>58.881256133464177</v>
      </c>
      <c r="D6" s="25"/>
    </row>
    <row r="7" spans="1:6">
      <c r="A7" s="9" t="s">
        <v>148</v>
      </c>
      <c r="B7" s="34">
        <v>111</v>
      </c>
      <c r="C7" s="10">
        <f>(B7/B4)*100</f>
        <v>10.893032384690873</v>
      </c>
      <c r="D7" s="25"/>
    </row>
    <row r="8" spans="1:6">
      <c r="A8" s="9" t="s">
        <v>149</v>
      </c>
      <c r="B8" s="34">
        <v>107</v>
      </c>
      <c r="C8" s="10">
        <f>(B8/B4)*100</f>
        <v>10.500490677134446</v>
      </c>
      <c r="D8" s="25"/>
    </row>
    <row r="9" spans="1:6">
      <c r="A9" s="9" t="s">
        <v>150</v>
      </c>
      <c r="B9" s="34">
        <v>79</v>
      </c>
      <c r="C9" s="10">
        <f>(B9/B4)*100</f>
        <v>7.7526987242394503</v>
      </c>
      <c r="D9" s="25"/>
    </row>
    <row r="10" spans="1:6">
      <c r="A10" s="5" t="s">
        <v>439</v>
      </c>
    </row>
    <row r="11" spans="1:6">
      <c r="A11" s="17" t="s">
        <v>452</v>
      </c>
    </row>
    <row r="12" spans="1:6">
      <c r="A12" s="12" t="s">
        <v>448</v>
      </c>
      <c r="B12" s="12"/>
    </row>
    <row r="15" spans="1:6">
      <c r="A15" s="306" t="s">
        <v>453</v>
      </c>
      <c r="B15" s="306"/>
      <c r="C15" s="306"/>
    </row>
    <row r="16" spans="1:6" ht="21.6" customHeight="1">
      <c r="A16" s="302"/>
      <c r="B16" s="302"/>
      <c r="C16" s="302"/>
    </row>
    <row r="17" spans="1:3">
      <c r="A17" s="18" t="s">
        <v>144</v>
      </c>
      <c r="B17" s="35" t="s">
        <v>135</v>
      </c>
      <c r="C17" s="35" t="s">
        <v>136</v>
      </c>
    </row>
    <row r="18" spans="1:3">
      <c r="A18" s="132" t="s">
        <v>438</v>
      </c>
      <c r="B18" s="132">
        <v>920</v>
      </c>
      <c r="C18" s="120">
        <v>100</v>
      </c>
    </row>
    <row r="19" spans="1:3">
      <c r="A19" s="9" t="s">
        <v>146</v>
      </c>
      <c r="B19" s="9">
        <v>101</v>
      </c>
      <c r="C19" s="10">
        <v>10.98</v>
      </c>
    </row>
    <row r="20" spans="1:3">
      <c r="A20" s="9" t="s">
        <v>147</v>
      </c>
      <c r="B20" s="9">
        <v>582</v>
      </c>
      <c r="C20" s="10">
        <v>63.26</v>
      </c>
    </row>
    <row r="21" spans="1:3">
      <c r="A21" s="9" t="s">
        <v>148</v>
      </c>
      <c r="B21" s="9">
        <v>57</v>
      </c>
      <c r="C21" s="10">
        <v>6.2</v>
      </c>
    </row>
    <row r="22" spans="1:3">
      <c r="A22" s="9" t="s">
        <v>149</v>
      </c>
      <c r="B22" s="9">
        <v>106</v>
      </c>
      <c r="C22" s="10">
        <v>11.5</v>
      </c>
    </row>
    <row r="23" spans="1:3">
      <c r="A23" s="9" t="s">
        <v>150</v>
      </c>
      <c r="B23" s="9">
        <v>74</v>
      </c>
      <c r="C23" s="10">
        <v>8</v>
      </c>
    </row>
    <row r="24" spans="1:3">
      <c r="A24" s="5" t="s">
        <v>439</v>
      </c>
    </row>
    <row r="25" spans="1:3">
      <c r="A25" s="17" t="s">
        <v>454</v>
      </c>
    </row>
  </sheetData>
  <mergeCells count="2">
    <mergeCell ref="A1:C2"/>
    <mergeCell ref="A15:C16"/>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24D81-96B0-4CB3-A672-D88D4C36C580}">
  <dimension ref="A1:F16"/>
  <sheetViews>
    <sheetView topLeftCell="B1" workbookViewId="0">
      <selection activeCell="F16" sqref="F16"/>
    </sheetView>
  </sheetViews>
  <sheetFormatPr defaultColWidth="8.85546875" defaultRowHeight="13.9"/>
  <cols>
    <col min="1" max="1" width="0" style="8" hidden="1" customWidth="1"/>
    <col min="2" max="2" width="29" style="8" customWidth="1"/>
    <col min="3" max="6" width="16.5703125" style="8" customWidth="1"/>
    <col min="7" max="16384" width="8.85546875" style="8"/>
  </cols>
  <sheetData>
    <row r="1" spans="1:6" s="2" customFormat="1" ht="43.9" customHeight="1">
      <c r="B1" s="302" t="s">
        <v>159</v>
      </c>
      <c r="C1" s="302"/>
      <c r="D1" s="302"/>
      <c r="E1" s="302"/>
      <c r="F1" s="302"/>
    </row>
    <row r="2" spans="1:6" s="2" customFormat="1" ht="16.149999999999999">
      <c r="B2" s="298" t="s">
        <v>160</v>
      </c>
      <c r="C2" s="300" t="s">
        <v>135</v>
      </c>
      <c r="D2" s="301"/>
      <c r="E2" s="300" t="s">
        <v>136</v>
      </c>
      <c r="F2" s="301"/>
    </row>
    <row r="3" spans="1:6" s="2" customFormat="1" ht="16.149999999999999">
      <c r="B3" s="299"/>
      <c r="C3" s="20" t="s">
        <v>137</v>
      </c>
      <c r="D3" s="20" t="s">
        <v>138</v>
      </c>
      <c r="E3" s="20" t="s">
        <v>137</v>
      </c>
      <c r="F3" s="20" t="s">
        <v>138</v>
      </c>
    </row>
    <row r="4" spans="1:6" s="49" customFormat="1" ht="16.149999999999999">
      <c r="B4" s="109" t="s">
        <v>145</v>
      </c>
      <c r="C4" s="106">
        <v>159005</v>
      </c>
      <c r="D4" s="106">
        <v>304344</v>
      </c>
      <c r="E4" s="110">
        <f>C4/(C4+D4)*100</f>
        <v>34.316465558358814</v>
      </c>
      <c r="F4" s="111">
        <f>100-E4</f>
        <v>65.683534441641186</v>
      </c>
    </row>
    <row r="5" spans="1:6" s="2" customFormat="1" ht="16.149999999999999">
      <c r="A5" s="2">
        <v>1</v>
      </c>
      <c r="B5" s="16" t="s">
        <v>161</v>
      </c>
      <c r="C5" s="59">
        <v>74571</v>
      </c>
      <c r="D5" s="59">
        <v>142450</v>
      </c>
      <c r="E5" s="24">
        <f t="shared" ref="E5:E10" si="0">C5/(C5+D5)*100</f>
        <v>34.361190852498147</v>
      </c>
      <c r="F5" s="4">
        <f t="shared" ref="F5:F10" si="1">100-E5</f>
        <v>65.63880914750186</v>
      </c>
    </row>
    <row r="6" spans="1:6" s="2" customFormat="1" ht="16.149999999999999">
      <c r="A6" s="2">
        <v>2</v>
      </c>
      <c r="B6" s="16" t="s">
        <v>162</v>
      </c>
      <c r="C6" s="59">
        <v>19387</v>
      </c>
      <c r="D6" s="59">
        <v>33065</v>
      </c>
      <c r="E6" s="24">
        <f t="shared" si="0"/>
        <v>36.961412338900331</v>
      </c>
      <c r="F6" s="4">
        <f t="shared" si="1"/>
        <v>63.038587661099669</v>
      </c>
    </row>
    <row r="7" spans="1:6" s="2" customFormat="1" ht="16.149999999999999">
      <c r="A7" s="2">
        <v>3</v>
      </c>
      <c r="B7" s="16" t="s">
        <v>163</v>
      </c>
      <c r="C7" s="59">
        <v>62480</v>
      </c>
      <c r="D7" s="59">
        <v>124264</v>
      </c>
      <c r="E7" s="24">
        <f t="shared" si="0"/>
        <v>33.457567579145781</v>
      </c>
      <c r="F7" s="4">
        <f t="shared" si="1"/>
        <v>66.542432420854226</v>
      </c>
    </row>
    <row r="8" spans="1:6" s="2" customFormat="1" ht="16.149999999999999">
      <c r="A8" s="2">
        <v>4</v>
      </c>
      <c r="B8" s="16" t="s">
        <v>164</v>
      </c>
      <c r="C8" s="59">
        <v>666</v>
      </c>
      <c r="D8" s="59">
        <v>1125</v>
      </c>
      <c r="E8" s="24">
        <f t="shared" si="0"/>
        <v>37.185929648241206</v>
      </c>
      <c r="F8" s="4">
        <f t="shared" si="1"/>
        <v>62.814070351758794</v>
      </c>
    </row>
    <row r="9" spans="1:6" s="2" customFormat="1" ht="16.149999999999999">
      <c r="A9" s="2">
        <v>5</v>
      </c>
      <c r="B9" s="16" t="s">
        <v>165</v>
      </c>
      <c r="C9" s="59">
        <v>961</v>
      </c>
      <c r="D9" s="59">
        <v>1617</v>
      </c>
      <c r="E9" s="24">
        <f t="shared" si="0"/>
        <v>37.276958882854927</v>
      </c>
      <c r="F9" s="4">
        <f t="shared" si="1"/>
        <v>62.723041117145073</v>
      </c>
    </row>
    <row r="10" spans="1:6" s="2" customFormat="1" ht="16.149999999999999">
      <c r="A10" s="2">
        <v>6</v>
      </c>
      <c r="B10" s="16" t="s">
        <v>166</v>
      </c>
      <c r="C10" s="59">
        <v>940</v>
      </c>
      <c r="D10" s="59">
        <v>1823</v>
      </c>
      <c r="E10" s="24">
        <f t="shared" si="0"/>
        <v>34.020991675714804</v>
      </c>
      <c r="F10" s="4">
        <f t="shared" si="1"/>
        <v>65.979008324285189</v>
      </c>
    </row>
    <row r="11" spans="1:6">
      <c r="B11" s="5" t="s">
        <v>140</v>
      </c>
    </row>
    <row r="12" spans="1:6" ht="14.25">
      <c r="B12" s="5" t="s">
        <v>141</v>
      </c>
    </row>
    <row r="13" spans="1:6" ht="30.75" customHeight="1">
      <c r="B13" s="303" t="s">
        <v>167</v>
      </c>
      <c r="C13" s="303"/>
      <c r="D13" s="303"/>
      <c r="E13" s="303"/>
      <c r="F13" s="303"/>
    </row>
    <row r="14" spans="1:6" ht="14.25"/>
    <row r="16" spans="1:6">
      <c r="C16" s="176"/>
      <c r="D16" s="176"/>
    </row>
  </sheetData>
  <mergeCells count="5">
    <mergeCell ref="B2:B3"/>
    <mergeCell ref="C2:D2"/>
    <mergeCell ref="E2:F2"/>
    <mergeCell ref="B1:F1"/>
    <mergeCell ref="B13:F13"/>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C68CC-E140-48AC-9961-9C2F72B144AC}">
  <dimension ref="A1:K27"/>
  <sheetViews>
    <sheetView workbookViewId="0">
      <selection activeCell="A18" sqref="A18"/>
    </sheetView>
  </sheetViews>
  <sheetFormatPr defaultColWidth="8.85546875" defaultRowHeight="13.9"/>
  <cols>
    <col min="1" max="1" width="30.7109375" style="8" customWidth="1"/>
    <col min="2" max="5" width="16.140625" style="8" customWidth="1"/>
    <col min="6" max="6" width="8.85546875" style="8"/>
    <col min="7" max="7" width="10.85546875" style="8" customWidth="1"/>
    <col min="8" max="16384" width="8.85546875" style="8"/>
  </cols>
  <sheetData>
    <row r="1" spans="1:7" ht="46.5" customHeight="1">
      <c r="A1" s="306" t="s">
        <v>168</v>
      </c>
      <c r="B1" s="306"/>
      <c r="C1" s="306"/>
      <c r="D1" s="306"/>
      <c r="E1" s="306"/>
    </row>
    <row r="2" spans="1:7" ht="16.149999999999999" customHeight="1">
      <c r="A2" s="304" t="s">
        <v>169</v>
      </c>
      <c r="B2" s="305" t="s">
        <v>135</v>
      </c>
      <c r="C2" s="305"/>
      <c r="D2" s="305" t="s">
        <v>136</v>
      </c>
      <c r="E2" s="305"/>
    </row>
    <row r="3" spans="1:7" ht="16.149999999999999" customHeight="1">
      <c r="A3" s="298"/>
      <c r="B3" s="20" t="s">
        <v>137</v>
      </c>
      <c r="C3" s="20" t="s">
        <v>138</v>
      </c>
      <c r="D3" s="20" t="s">
        <v>137</v>
      </c>
      <c r="E3" s="20" t="s">
        <v>138</v>
      </c>
    </row>
    <row r="4" spans="1:7" s="105" customFormat="1" ht="16.149999999999999">
      <c r="A4" s="112" t="s">
        <v>145</v>
      </c>
      <c r="B4" s="241">
        <v>159005</v>
      </c>
      <c r="C4" s="241">
        <v>304344</v>
      </c>
      <c r="D4" s="242">
        <f>(B4/(B4+C4)*100)</f>
        <v>34.316465558358814</v>
      </c>
      <c r="E4" s="242">
        <f>(C4/(B4+C4)*100)</f>
        <v>65.683534441641171</v>
      </c>
      <c r="G4" s="159"/>
    </row>
    <row r="5" spans="1:7" ht="16.149999999999999" customHeight="1">
      <c r="A5" s="9" t="s">
        <v>170</v>
      </c>
      <c r="B5" s="203">
        <v>563</v>
      </c>
      <c r="C5" s="203">
        <v>599</v>
      </c>
      <c r="D5" s="242">
        <f>(B5/(B5+C5)*100)</f>
        <v>48.450946643717728</v>
      </c>
      <c r="E5" s="242">
        <f>(C5/(B5+C5)*100)</f>
        <v>51.549053356282272</v>
      </c>
    </row>
    <row r="6" spans="1:7" ht="16.149999999999999" customHeight="1">
      <c r="A6" s="9" t="s">
        <v>171</v>
      </c>
      <c r="B6" s="203">
        <v>3719</v>
      </c>
      <c r="C6" s="203">
        <v>4284</v>
      </c>
      <c r="D6" s="50">
        <f t="shared" ref="D6:D12" si="0">(B6/(B6+C6)*100)</f>
        <v>46.470073722354115</v>
      </c>
      <c r="E6" s="50">
        <f t="shared" ref="E6:E12" si="1">(C6/(B6+C6)*100)</f>
        <v>53.529926277645878</v>
      </c>
    </row>
    <row r="7" spans="1:7" ht="16.149999999999999" customHeight="1">
      <c r="A7" s="9" t="s">
        <v>172</v>
      </c>
      <c r="B7" s="203">
        <v>7913</v>
      </c>
      <c r="C7" s="203">
        <v>11555</v>
      </c>
      <c r="D7" s="50">
        <f t="shared" si="0"/>
        <v>40.646188617218002</v>
      </c>
      <c r="E7" s="50">
        <f t="shared" si="1"/>
        <v>59.353811382781998</v>
      </c>
    </row>
    <row r="8" spans="1:7" ht="16.149999999999999" customHeight="1">
      <c r="A8" s="9" t="s">
        <v>173</v>
      </c>
      <c r="B8" s="203">
        <v>33569</v>
      </c>
      <c r="C8" s="203">
        <v>57148</v>
      </c>
      <c r="D8" s="50">
        <f t="shared" si="0"/>
        <v>37.0040896414123</v>
      </c>
      <c r="E8" s="50">
        <f t="shared" si="1"/>
        <v>62.995910358587693</v>
      </c>
    </row>
    <row r="9" spans="1:7" ht="16.149999999999999" customHeight="1">
      <c r="A9" s="9" t="s">
        <v>174</v>
      </c>
      <c r="B9" s="203">
        <v>52092</v>
      </c>
      <c r="C9" s="203">
        <v>97483</v>
      </c>
      <c r="D9" s="50">
        <f t="shared" si="0"/>
        <v>34.826675580812299</v>
      </c>
      <c r="E9" s="50">
        <f t="shared" si="1"/>
        <v>65.173324419187693</v>
      </c>
    </row>
    <row r="10" spans="1:7" ht="16.149999999999999" customHeight="1">
      <c r="A10" s="9" t="s">
        <v>175</v>
      </c>
      <c r="B10" s="203">
        <v>40881</v>
      </c>
      <c r="C10" s="203">
        <v>82465</v>
      </c>
      <c r="D10" s="50">
        <f t="shared" si="0"/>
        <v>33.143352844842958</v>
      </c>
      <c r="E10" s="50">
        <f t="shared" si="1"/>
        <v>66.856647155157034</v>
      </c>
    </row>
    <row r="11" spans="1:7" ht="16.149999999999999" customHeight="1">
      <c r="A11" s="9" t="s">
        <v>176</v>
      </c>
      <c r="B11" s="203">
        <v>16979</v>
      </c>
      <c r="C11" s="203">
        <v>41072</v>
      </c>
      <c r="D11" s="50">
        <f t="shared" si="0"/>
        <v>29.248419493204253</v>
      </c>
      <c r="E11" s="50">
        <f t="shared" si="1"/>
        <v>70.751580506795747</v>
      </c>
    </row>
    <row r="12" spans="1:7" ht="16.149999999999999" customHeight="1">
      <c r="A12" s="9" t="s">
        <v>177</v>
      </c>
      <c r="B12" s="203">
        <v>3289</v>
      </c>
      <c r="C12" s="203">
        <v>9736</v>
      </c>
      <c r="D12" s="50">
        <f t="shared" si="0"/>
        <v>25.251439539347409</v>
      </c>
      <c r="E12" s="50">
        <f t="shared" si="1"/>
        <v>74.748560460652584</v>
      </c>
    </row>
    <row r="13" spans="1:7" ht="16.149999999999999" customHeight="1">
      <c r="A13" s="5" t="s">
        <v>140</v>
      </c>
      <c r="B13" s="276"/>
      <c r="C13" s="276"/>
      <c r="D13" s="26"/>
      <c r="E13" s="26"/>
    </row>
    <row r="14" spans="1:7" ht="15">
      <c r="A14" s="12" t="s">
        <v>141</v>
      </c>
      <c r="B14" s="2"/>
      <c r="C14" s="2"/>
      <c r="D14" s="2"/>
      <c r="E14" s="2"/>
    </row>
    <row r="15" spans="1:7" ht="29.25" customHeight="1">
      <c r="A15" s="289" t="s">
        <v>178</v>
      </c>
      <c r="B15" s="289"/>
      <c r="C15" s="289"/>
      <c r="D15" s="289"/>
      <c r="E15" s="289"/>
    </row>
    <row r="16" spans="1:7" ht="14.25">
      <c r="A16" s="5" t="s">
        <v>179</v>
      </c>
    </row>
    <row r="17" spans="2:11">
      <c r="B17" s="176"/>
      <c r="C17" s="176"/>
    </row>
    <row r="18" spans="2:11">
      <c r="B18" s="176"/>
      <c r="C18" s="176"/>
    </row>
    <row r="20" spans="2:11" ht="16.899999999999999">
      <c r="C20" s="166"/>
      <c r="D20" s="167"/>
      <c r="E20" s="167"/>
      <c r="F20" s="177"/>
      <c r="G20" s="165"/>
    </row>
    <row r="21" spans="2:11" ht="16.899999999999999">
      <c r="B21" s="70"/>
      <c r="C21" s="198"/>
      <c r="D21" s="199"/>
      <c r="E21" s="199"/>
      <c r="F21" s="200"/>
      <c r="G21" s="170"/>
      <c r="J21" s="176"/>
      <c r="K21" s="176"/>
    </row>
    <row r="22" spans="2:11" ht="16.899999999999999">
      <c r="C22" s="166"/>
      <c r="D22" s="168"/>
      <c r="E22" s="168"/>
      <c r="F22" s="167"/>
      <c r="G22" s="167"/>
    </row>
    <row r="23" spans="2:11" ht="16.899999999999999">
      <c r="C23" s="169"/>
      <c r="D23" s="171"/>
      <c r="E23" s="171"/>
      <c r="F23" s="170"/>
      <c r="G23" s="170"/>
    </row>
    <row r="24" spans="2:11" ht="16.899999999999999">
      <c r="C24" s="166"/>
      <c r="D24" s="168"/>
      <c r="E24" s="168"/>
      <c r="F24" s="167"/>
      <c r="G24" s="167"/>
    </row>
    <row r="25" spans="2:11" ht="16.899999999999999">
      <c r="C25" s="169"/>
      <c r="D25" s="171"/>
      <c r="E25" s="171"/>
      <c r="F25" s="170"/>
      <c r="G25" s="170"/>
    </row>
    <row r="26" spans="2:11" ht="16.899999999999999">
      <c r="C26" s="166"/>
      <c r="D26" s="168"/>
      <c r="E26" s="168"/>
      <c r="F26" s="167"/>
      <c r="G26" s="167"/>
    </row>
    <row r="27" spans="2:11" ht="16.899999999999999">
      <c r="C27" s="178"/>
      <c r="D27" s="179"/>
      <c r="E27" s="174"/>
      <c r="F27" s="174"/>
      <c r="G27" s="175"/>
    </row>
  </sheetData>
  <mergeCells count="5">
    <mergeCell ref="A2:A3"/>
    <mergeCell ref="B2:C2"/>
    <mergeCell ref="D2:E2"/>
    <mergeCell ref="A1:E1"/>
    <mergeCell ref="A15:E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3515F-9C3A-46EC-B182-C325A003C3C7}">
  <dimension ref="A1:K16"/>
  <sheetViews>
    <sheetView workbookViewId="0">
      <selection activeCell="A15" sqref="A15:E15"/>
    </sheetView>
  </sheetViews>
  <sheetFormatPr defaultColWidth="8.85546875" defaultRowHeight="13.9"/>
  <cols>
    <col min="1" max="1" width="41.5703125" style="8" customWidth="1"/>
    <col min="2" max="5" width="14.7109375" style="8" customWidth="1"/>
    <col min="6" max="16384" width="8.85546875" style="8"/>
  </cols>
  <sheetData>
    <row r="1" spans="1:11" s="2" customFormat="1" ht="37.9" customHeight="1">
      <c r="A1" s="286" t="s">
        <v>180</v>
      </c>
      <c r="B1" s="286"/>
      <c r="C1" s="286"/>
      <c r="D1" s="286"/>
      <c r="E1" s="286"/>
      <c r="K1" s="25"/>
    </row>
    <row r="2" spans="1:11" s="2" customFormat="1" ht="16.149999999999999">
      <c r="A2" s="304" t="s">
        <v>181</v>
      </c>
      <c r="B2" s="305" t="s">
        <v>135</v>
      </c>
      <c r="C2" s="305"/>
      <c r="D2" s="307" t="s">
        <v>136</v>
      </c>
      <c r="E2" s="307"/>
    </row>
    <row r="3" spans="1:11" s="2" customFormat="1" ht="16.149999999999999">
      <c r="A3" s="304"/>
      <c r="B3" s="19" t="s">
        <v>137</v>
      </c>
      <c r="C3" s="19" t="s">
        <v>138</v>
      </c>
      <c r="D3" s="19" t="s">
        <v>137</v>
      </c>
      <c r="E3" s="19" t="s">
        <v>138</v>
      </c>
    </row>
    <row r="4" spans="1:11" s="49" customFormat="1" ht="16.149999999999999">
      <c r="A4" s="112" t="s">
        <v>145</v>
      </c>
      <c r="B4" s="113">
        <v>159005</v>
      </c>
      <c r="C4" s="113">
        <v>304344</v>
      </c>
      <c r="D4" s="114">
        <f>B4/(B4+C4)*100</f>
        <v>34.316465558358814</v>
      </c>
      <c r="E4" s="114">
        <f>100-D4</f>
        <v>65.683534441641186</v>
      </c>
    </row>
    <row r="5" spans="1:11" s="2" customFormat="1" ht="16.149999999999999">
      <c r="A5" s="22" t="s">
        <v>182</v>
      </c>
      <c r="B5" s="67">
        <v>4</v>
      </c>
      <c r="C5" s="67">
        <v>9</v>
      </c>
      <c r="D5" s="68">
        <f t="shared" ref="D5:D12" si="0">B5/(B5+C5)*100</f>
        <v>30.76923076923077</v>
      </c>
      <c r="E5" s="68">
        <f t="shared" ref="E5:E12" si="1">100-D5</f>
        <v>69.230769230769226</v>
      </c>
    </row>
    <row r="6" spans="1:11" s="2" customFormat="1" ht="16.149999999999999">
      <c r="A6" s="16" t="s">
        <v>183</v>
      </c>
      <c r="B6" s="59">
        <v>3002</v>
      </c>
      <c r="C6" s="59">
        <v>6927</v>
      </c>
      <c r="D6" s="60">
        <f t="shared" si="0"/>
        <v>30.234666129519589</v>
      </c>
      <c r="E6" s="60">
        <f t="shared" si="1"/>
        <v>69.765333870480418</v>
      </c>
      <c r="G6" s="7"/>
      <c r="H6" s="7"/>
    </row>
    <row r="7" spans="1:11" s="2" customFormat="1" ht="16.149999999999999">
      <c r="A7" s="16" t="s">
        <v>184</v>
      </c>
      <c r="B7" s="59">
        <v>12219</v>
      </c>
      <c r="C7" s="59">
        <v>36154</v>
      </c>
      <c r="D7" s="60">
        <f t="shared" si="0"/>
        <v>25.259959068075165</v>
      </c>
      <c r="E7" s="60">
        <f t="shared" si="1"/>
        <v>74.740040931924838</v>
      </c>
      <c r="G7" s="7"/>
      <c r="H7" s="7"/>
    </row>
    <row r="8" spans="1:11" s="2" customFormat="1" ht="16.149999999999999">
      <c r="A8" s="16" t="s">
        <v>185</v>
      </c>
      <c r="B8" s="59">
        <v>13727</v>
      </c>
      <c r="C8" s="59">
        <v>37357</v>
      </c>
      <c r="D8" s="60">
        <f t="shared" si="0"/>
        <v>26.8714274528228</v>
      </c>
      <c r="E8" s="60">
        <f t="shared" si="1"/>
        <v>73.1285725471772</v>
      </c>
      <c r="G8" s="7"/>
      <c r="H8" s="7"/>
    </row>
    <row r="9" spans="1:11" s="2" customFormat="1" ht="16.149999999999999">
      <c r="A9" s="16" t="s">
        <v>186</v>
      </c>
      <c r="B9" s="59">
        <v>6444</v>
      </c>
      <c r="C9" s="59">
        <v>14680</v>
      </c>
      <c r="D9" s="60">
        <f t="shared" si="0"/>
        <v>30.505586063245598</v>
      </c>
      <c r="E9" s="60">
        <f t="shared" si="1"/>
        <v>69.494413936754398</v>
      </c>
      <c r="G9" s="7"/>
      <c r="H9" s="7"/>
    </row>
    <row r="10" spans="1:11" s="2" customFormat="1" ht="16.149999999999999">
      <c r="A10" s="16" t="s">
        <v>187</v>
      </c>
      <c r="B10" s="59">
        <v>60856</v>
      </c>
      <c r="C10" s="59">
        <v>119800</v>
      </c>
      <c r="D10" s="60">
        <f t="shared" si="0"/>
        <v>33.686121689841464</v>
      </c>
      <c r="E10" s="60">
        <f t="shared" si="1"/>
        <v>66.313878310158543</v>
      </c>
      <c r="G10" s="7"/>
      <c r="H10" s="7"/>
    </row>
    <row r="11" spans="1:11" s="2" customFormat="1" ht="16.149999999999999">
      <c r="A11" s="16" t="s">
        <v>188</v>
      </c>
      <c r="B11" s="59">
        <v>8238</v>
      </c>
      <c r="C11" s="59">
        <v>12872</v>
      </c>
      <c r="D11" s="60">
        <f t="shared" si="0"/>
        <v>39.024159166271907</v>
      </c>
      <c r="E11" s="60">
        <f t="shared" si="1"/>
        <v>60.975840833728093</v>
      </c>
      <c r="G11" s="7"/>
      <c r="H11" s="7"/>
    </row>
    <row r="12" spans="1:11" s="2" customFormat="1" ht="16.149999999999999">
      <c r="A12" s="16" t="s">
        <v>189</v>
      </c>
      <c r="B12" s="59">
        <v>54515</v>
      </c>
      <c r="C12" s="59">
        <v>76545</v>
      </c>
      <c r="D12" s="60">
        <f t="shared" si="0"/>
        <v>41.595452464520065</v>
      </c>
      <c r="E12" s="60">
        <f t="shared" si="1"/>
        <v>58.404547535479935</v>
      </c>
      <c r="G12" s="7"/>
      <c r="H12" s="26"/>
    </row>
    <row r="13" spans="1:11">
      <c r="A13" s="5" t="s">
        <v>140</v>
      </c>
    </row>
    <row r="14" spans="1:11" ht="14.25">
      <c r="A14" s="5" t="s">
        <v>141</v>
      </c>
    </row>
    <row r="15" spans="1:11" ht="29.25" customHeight="1">
      <c r="A15" s="308" t="s">
        <v>167</v>
      </c>
      <c r="B15" s="308"/>
      <c r="C15" s="308"/>
      <c r="D15" s="308"/>
      <c r="E15" s="308"/>
    </row>
    <row r="16" spans="1:11" ht="14.25"/>
  </sheetData>
  <mergeCells count="5">
    <mergeCell ref="A2:A3"/>
    <mergeCell ref="B2:C2"/>
    <mergeCell ref="D2:E2"/>
    <mergeCell ref="A1:E1"/>
    <mergeCell ref="A15:E15"/>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19832-3FF4-4938-A093-7F138B1A5B79}">
  <dimension ref="A1:AA37"/>
  <sheetViews>
    <sheetView topLeftCell="A9" workbookViewId="0">
      <selection activeCell="A36" sqref="A36:E36"/>
    </sheetView>
  </sheetViews>
  <sheetFormatPr defaultColWidth="8.85546875" defaultRowHeight="13.9"/>
  <cols>
    <col min="1" max="1" width="22.5703125" style="8" customWidth="1"/>
    <col min="2" max="5" width="18.7109375" style="8" customWidth="1"/>
    <col min="6" max="13" width="8.85546875" style="8"/>
    <col min="14" max="14" width="37.28515625" style="8" customWidth="1"/>
    <col min="15" max="15" width="19.28515625" style="8" customWidth="1"/>
    <col min="16" max="16" width="18.85546875" style="8" customWidth="1"/>
    <col min="17" max="17" width="19.42578125" style="8" customWidth="1"/>
    <col min="18" max="18" width="18.5703125" style="8" customWidth="1"/>
    <col min="19" max="16384" width="8.85546875" style="8"/>
  </cols>
  <sheetData>
    <row r="1" spans="1:27" s="2" customFormat="1" ht="39.75" customHeight="1">
      <c r="A1" s="309" t="s">
        <v>190</v>
      </c>
      <c r="B1" s="309"/>
      <c r="C1" s="309"/>
      <c r="D1" s="309"/>
      <c r="E1" s="309"/>
      <c r="F1" s="8"/>
    </row>
    <row r="2" spans="1:27" s="2" customFormat="1" ht="15" customHeight="1">
      <c r="A2" s="292" t="s">
        <v>191</v>
      </c>
      <c r="B2" s="310" t="s">
        <v>135</v>
      </c>
      <c r="C2" s="285"/>
      <c r="D2" s="310" t="s">
        <v>136</v>
      </c>
      <c r="E2" s="285"/>
      <c r="F2" s="8"/>
    </row>
    <row r="3" spans="1:27" s="2" customFormat="1" ht="16.149999999999999">
      <c r="A3" s="282"/>
      <c r="B3" s="52" t="s">
        <v>137</v>
      </c>
      <c r="C3" s="52" t="s">
        <v>138</v>
      </c>
      <c r="D3" s="52" t="s">
        <v>137</v>
      </c>
      <c r="E3" s="52" t="s">
        <v>138</v>
      </c>
      <c r="F3" s="8"/>
    </row>
    <row r="4" spans="1:27" s="49" customFormat="1" ht="16.149999999999999">
      <c r="A4" s="115" t="s">
        <v>145</v>
      </c>
      <c r="B4" s="106">
        <v>159005</v>
      </c>
      <c r="C4" s="106">
        <v>304344</v>
      </c>
      <c r="D4" s="107">
        <f>B4/(B4+C4)*100</f>
        <v>34.316465558358814</v>
      </c>
      <c r="E4" s="107">
        <f>100-D4</f>
        <v>65.683534441641186</v>
      </c>
      <c r="F4" s="105"/>
      <c r="G4" s="116"/>
    </row>
    <row r="5" spans="1:27" s="2" customFormat="1" ht="16.149999999999999">
      <c r="A5" s="69" t="s">
        <v>192</v>
      </c>
      <c r="B5" s="59">
        <v>2536</v>
      </c>
      <c r="C5" s="59">
        <v>4838</v>
      </c>
      <c r="D5" s="60">
        <f t="shared" ref="D5:D33" si="0">B5/(B5+C5)*100</f>
        <v>34.391103878491997</v>
      </c>
      <c r="E5" s="60">
        <f t="shared" ref="E5:E33" si="1">100-D5</f>
        <v>65.608896121507996</v>
      </c>
      <c r="F5" s="8"/>
      <c r="G5" s="7"/>
      <c r="T5" s="8"/>
      <c r="U5" s="8"/>
      <c r="V5" s="8"/>
      <c r="W5" s="8"/>
      <c r="X5" s="8"/>
      <c r="Y5" s="8"/>
      <c r="Z5" s="8"/>
      <c r="AA5" s="8"/>
    </row>
    <row r="6" spans="1:27" s="2" customFormat="1" ht="15.75" customHeight="1">
      <c r="A6" s="69" t="s">
        <v>193</v>
      </c>
      <c r="B6" s="59">
        <v>5585</v>
      </c>
      <c r="C6" s="59">
        <v>10923</v>
      </c>
      <c r="D6" s="60">
        <f t="shared" si="0"/>
        <v>33.832081415071478</v>
      </c>
      <c r="E6" s="60">
        <f t="shared" si="1"/>
        <v>66.167918584928515</v>
      </c>
      <c r="F6" s="8"/>
      <c r="G6" s="7"/>
      <c r="T6" s="8"/>
      <c r="U6" s="8"/>
      <c r="V6" s="8"/>
      <c r="W6" s="8"/>
      <c r="X6" s="8"/>
      <c r="Y6" s="8"/>
      <c r="Z6" s="8"/>
      <c r="AA6" s="8"/>
    </row>
    <row r="7" spans="1:27" s="2" customFormat="1" ht="16.149999999999999">
      <c r="A7" s="69" t="s">
        <v>194</v>
      </c>
      <c r="B7" s="59">
        <v>1852</v>
      </c>
      <c r="C7" s="59">
        <v>3184</v>
      </c>
      <c r="D7" s="60">
        <f t="shared" si="0"/>
        <v>36.775218427323274</v>
      </c>
      <c r="E7" s="60">
        <f t="shared" si="1"/>
        <v>63.224781572676726</v>
      </c>
      <c r="F7" s="8"/>
      <c r="G7" s="7"/>
      <c r="T7" s="8"/>
      <c r="U7" s="8"/>
      <c r="V7" s="8"/>
      <c r="W7" s="8"/>
      <c r="X7" s="8"/>
      <c r="Y7" s="8"/>
      <c r="Z7" s="8"/>
      <c r="AA7" s="8"/>
    </row>
    <row r="8" spans="1:27" s="2" customFormat="1" ht="16.149999999999999">
      <c r="A8" s="69" t="s">
        <v>195</v>
      </c>
      <c r="B8" s="59">
        <v>2450</v>
      </c>
      <c r="C8" s="59">
        <v>4722</v>
      </c>
      <c r="D8" s="60">
        <f t="shared" si="0"/>
        <v>34.160624651422197</v>
      </c>
      <c r="E8" s="60">
        <f t="shared" si="1"/>
        <v>65.839375348577803</v>
      </c>
      <c r="F8" s="8"/>
      <c r="G8" s="7"/>
      <c r="T8" s="8"/>
      <c r="U8" s="8"/>
      <c r="V8" s="8"/>
      <c r="W8" s="8"/>
      <c r="X8" s="8"/>
      <c r="Y8" s="8"/>
      <c r="Z8" s="8"/>
      <c r="AA8" s="8"/>
    </row>
    <row r="9" spans="1:27" s="2" customFormat="1" ht="16.149999999999999">
      <c r="A9" s="69" t="s">
        <v>196</v>
      </c>
      <c r="B9" s="59">
        <v>14988</v>
      </c>
      <c r="C9" s="59">
        <v>29495</v>
      </c>
      <c r="D9" s="60">
        <f t="shared" si="0"/>
        <v>33.693770653957692</v>
      </c>
      <c r="E9" s="60">
        <f t="shared" si="1"/>
        <v>66.306229346042301</v>
      </c>
      <c r="F9" s="8"/>
      <c r="G9" s="7"/>
      <c r="T9" s="8"/>
      <c r="U9" s="8"/>
      <c r="V9" s="8"/>
      <c r="W9" s="8"/>
      <c r="X9" s="8"/>
      <c r="Y9" s="8"/>
      <c r="Z9" s="8"/>
      <c r="AA9" s="8"/>
    </row>
    <row r="10" spans="1:27" s="2" customFormat="1" ht="16.149999999999999">
      <c r="A10" s="69" t="s">
        <v>197</v>
      </c>
      <c r="B10" s="59">
        <v>2223</v>
      </c>
      <c r="C10" s="59">
        <v>4397</v>
      </c>
      <c r="D10" s="60">
        <f t="shared" si="0"/>
        <v>33.58006042296072</v>
      </c>
      <c r="E10" s="60">
        <f t="shared" si="1"/>
        <v>66.419939577039287</v>
      </c>
      <c r="F10" s="8"/>
      <c r="G10" s="7"/>
      <c r="T10" s="8"/>
      <c r="U10" s="8"/>
      <c r="V10" s="8"/>
      <c r="W10" s="8"/>
      <c r="X10" s="8"/>
      <c r="Y10" s="8"/>
      <c r="Z10" s="8"/>
      <c r="AA10" s="8"/>
    </row>
    <row r="11" spans="1:27" s="2" customFormat="1" ht="16.149999999999999">
      <c r="A11" s="69" t="s">
        <v>198</v>
      </c>
      <c r="B11" s="59">
        <v>2603</v>
      </c>
      <c r="C11" s="59">
        <v>4999</v>
      </c>
      <c r="D11" s="60">
        <f t="shared" si="0"/>
        <v>34.240989213364905</v>
      </c>
      <c r="E11" s="60">
        <f t="shared" si="1"/>
        <v>65.759010786635088</v>
      </c>
      <c r="F11" s="8"/>
      <c r="G11" s="7"/>
      <c r="T11" s="8"/>
      <c r="U11" s="8"/>
      <c r="V11" s="8"/>
      <c r="W11" s="8"/>
      <c r="X11" s="8"/>
      <c r="Y11" s="8"/>
      <c r="Z11" s="8"/>
      <c r="AA11" s="8"/>
    </row>
    <row r="12" spans="1:27" s="2" customFormat="1" ht="16.149999999999999">
      <c r="A12" s="69" t="s">
        <v>199</v>
      </c>
      <c r="B12" s="59">
        <v>1299</v>
      </c>
      <c r="C12" s="59">
        <v>1887</v>
      </c>
      <c r="D12" s="60">
        <f t="shared" si="0"/>
        <v>40.772128060263654</v>
      </c>
      <c r="E12" s="60">
        <f t="shared" si="1"/>
        <v>59.227871939736346</v>
      </c>
      <c r="F12" s="8"/>
      <c r="G12" s="7"/>
      <c r="T12" s="8"/>
      <c r="U12" s="8"/>
      <c r="V12" s="8"/>
      <c r="W12" s="8"/>
      <c r="X12" s="8"/>
      <c r="Y12" s="8"/>
      <c r="Z12" s="8"/>
      <c r="AA12" s="8"/>
    </row>
    <row r="13" spans="1:27" s="2" customFormat="1" ht="16.149999999999999">
      <c r="A13" s="69" t="s">
        <v>200</v>
      </c>
      <c r="B13" s="59">
        <v>11</v>
      </c>
      <c r="C13" s="59">
        <v>25</v>
      </c>
      <c r="D13" s="60">
        <f t="shared" si="0"/>
        <v>30.555555555555557</v>
      </c>
      <c r="E13" s="60">
        <f t="shared" si="1"/>
        <v>69.444444444444443</v>
      </c>
      <c r="F13" s="8"/>
      <c r="G13" s="7"/>
      <c r="T13" s="8"/>
      <c r="U13" s="8"/>
      <c r="V13" s="8"/>
      <c r="W13" s="8"/>
      <c r="X13" s="8"/>
      <c r="Y13" s="8"/>
      <c r="Z13" s="8"/>
      <c r="AA13" s="8"/>
    </row>
    <row r="14" spans="1:27" ht="16.149999999999999">
      <c r="A14" s="69" t="s">
        <v>201</v>
      </c>
      <c r="B14" s="59">
        <v>60</v>
      </c>
      <c r="C14" s="59">
        <v>119</v>
      </c>
      <c r="D14" s="60">
        <f t="shared" si="0"/>
        <v>33.519553072625698</v>
      </c>
      <c r="E14" s="60">
        <f t="shared" si="1"/>
        <v>66.480446927374302</v>
      </c>
    </row>
    <row r="15" spans="1:27" ht="16.149999999999999">
      <c r="A15" s="69" t="s">
        <v>202</v>
      </c>
      <c r="B15" s="59">
        <v>7906</v>
      </c>
      <c r="C15" s="59">
        <v>15027</v>
      </c>
      <c r="D15" s="60">
        <f t="shared" si="0"/>
        <v>34.47433828980072</v>
      </c>
      <c r="E15" s="60">
        <f t="shared" si="1"/>
        <v>65.525661710199273</v>
      </c>
    </row>
    <row r="16" spans="1:27" ht="16.149999999999999">
      <c r="A16" s="69" t="s">
        <v>203</v>
      </c>
      <c r="B16" s="59">
        <v>12052</v>
      </c>
      <c r="C16" s="59">
        <v>23974</v>
      </c>
      <c r="D16" s="60">
        <f t="shared" si="0"/>
        <v>33.453616832287793</v>
      </c>
      <c r="E16" s="60">
        <f t="shared" si="1"/>
        <v>66.546383167712207</v>
      </c>
    </row>
    <row r="17" spans="1:9" ht="16.149999999999999">
      <c r="A17" s="69" t="s">
        <v>204</v>
      </c>
      <c r="B17" s="59">
        <v>1464</v>
      </c>
      <c r="C17" s="59">
        <v>2701</v>
      </c>
      <c r="D17" s="60">
        <f t="shared" si="0"/>
        <v>35.150060024009605</v>
      </c>
      <c r="E17" s="60">
        <f t="shared" si="1"/>
        <v>64.849939975990395</v>
      </c>
    </row>
    <row r="18" spans="1:9" ht="16.149999999999999">
      <c r="A18" s="69" t="s">
        <v>205</v>
      </c>
      <c r="B18" s="59">
        <v>8166</v>
      </c>
      <c r="C18" s="59">
        <v>15639</v>
      </c>
      <c r="D18" s="60">
        <f t="shared" si="0"/>
        <v>34.30371770636421</v>
      </c>
      <c r="E18" s="60">
        <f t="shared" si="1"/>
        <v>65.69628229363579</v>
      </c>
    </row>
    <row r="19" spans="1:9" ht="16.149999999999999">
      <c r="A19" s="69" t="s">
        <v>206</v>
      </c>
      <c r="B19" s="59">
        <v>13406</v>
      </c>
      <c r="C19" s="59">
        <v>26500</v>
      </c>
      <c r="D19" s="60">
        <f t="shared" si="0"/>
        <v>33.593945772565533</v>
      </c>
      <c r="E19" s="60">
        <f t="shared" si="1"/>
        <v>66.406054227434467</v>
      </c>
      <c r="I19" s="70"/>
    </row>
    <row r="20" spans="1:9" ht="16.149999999999999">
      <c r="A20" s="69" t="s">
        <v>207</v>
      </c>
      <c r="B20" s="59">
        <v>5809</v>
      </c>
      <c r="C20" s="59">
        <v>11285</v>
      </c>
      <c r="D20" s="60">
        <f t="shared" si="0"/>
        <v>33.98268398268398</v>
      </c>
      <c r="E20" s="60">
        <f t="shared" si="1"/>
        <v>66.01731601731602</v>
      </c>
    </row>
    <row r="21" spans="1:9" ht="16.149999999999999">
      <c r="A21" s="69" t="s">
        <v>208</v>
      </c>
      <c r="B21" s="59">
        <v>1477</v>
      </c>
      <c r="C21" s="59">
        <v>2812</v>
      </c>
      <c r="D21" s="60">
        <f t="shared" si="0"/>
        <v>34.43693168570762</v>
      </c>
      <c r="E21" s="60">
        <f t="shared" si="1"/>
        <v>65.56306831429238</v>
      </c>
    </row>
    <row r="22" spans="1:9" ht="16.149999999999999">
      <c r="A22" s="69" t="s">
        <v>209</v>
      </c>
      <c r="B22" s="59">
        <v>9151</v>
      </c>
      <c r="C22" s="59">
        <v>17404</v>
      </c>
      <c r="D22" s="60">
        <f t="shared" si="0"/>
        <v>34.460553568066274</v>
      </c>
      <c r="E22" s="60">
        <f t="shared" si="1"/>
        <v>65.539446431933726</v>
      </c>
    </row>
    <row r="23" spans="1:9" ht="16.149999999999999">
      <c r="A23" s="69" t="s">
        <v>210</v>
      </c>
      <c r="B23" s="59">
        <v>13075</v>
      </c>
      <c r="C23" s="59">
        <v>25850</v>
      </c>
      <c r="D23" s="60">
        <f t="shared" si="0"/>
        <v>33.59023763648041</v>
      </c>
      <c r="E23" s="60">
        <f t="shared" si="1"/>
        <v>66.40976236351959</v>
      </c>
    </row>
    <row r="24" spans="1:9" ht="16.149999999999999">
      <c r="A24" s="69" t="s">
        <v>211</v>
      </c>
      <c r="B24" s="59">
        <v>7588</v>
      </c>
      <c r="C24" s="59">
        <v>14507</v>
      </c>
      <c r="D24" s="60">
        <f t="shared" si="0"/>
        <v>34.342611450554422</v>
      </c>
      <c r="E24" s="60">
        <f t="shared" si="1"/>
        <v>65.657388549445585</v>
      </c>
    </row>
    <row r="25" spans="1:9" ht="16.149999999999999">
      <c r="A25" s="69" t="s">
        <v>212</v>
      </c>
      <c r="B25" s="59">
        <v>1602</v>
      </c>
      <c r="C25" s="59">
        <v>2364</v>
      </c>
      <c r="D25" s="60">
        <f t="shared" si="0"/>
        <v>40.393343419062028</v>
      </c>
      <c r="E25" s="60">
        <f t="shared" si="1"/>
        <v>59.606656580937972</v>
      </c>
    </row>
    <row r="26" spans="1:9" ht="16.149999999999999">
      <c r="A26" s="69" t="s">
        <v>213</v>
      </c>
      <c r="B26" s="59">
        <v>62</v>
      </c>
      <c r="C26" s="59">
        <v>98</v>
      </c>
      <c r="D26" s="60">
        <f t="shared" si="0"/>
        <v>38.75</v>
      </c>
      <c r="E26" s="60">
        <f t="shared" si="1"/>
        <v>61.25</v>
      </c>
    </row>
    <row r="27" spans="1:9" ht="16.149999999999999">
      <c r="A27" s="69" t="s">
        <v>214</v>
      </c>
      <c r="B27" s="59">
        <v>10917</v>
      </c>
      <c r="C27" s="59">
        <v>19216</v>
      </c>
      <c r="D27" s="60">
        <f t="shared" si="0"/>
        <v>36.229383068396778</v>
      </c>
      <c r="E27" s="60">
        <f t="shared" si="1"/>
        <v>63.770616931603222</v>
      </c>
    </row>
    <row r="28" spans="1:9" ht="16.149999999999999">
      <c r="A28" s="69" t="s">
        <v>215</v>
      </c>
      <c r="B28" s="59">
        <v>1871</v>
      </c>
      <c r="C28" s="59">
        <v>2915</v>
      </c>
      <c r="D28" s="60">
        <f t="shared" si="0"/>
        <v>39.093188466360218</v>
      </c>
      <c r="E28" s="60">
        <f t="shared" si="1"/>
        <v>60.906811533639782</v>
      </c>
    </row>
    <row r="29" spans="1:9" ht="16.149999999999999">
      <c r="A29" s="69" t="s">
        <v>216</v>
      </c>
      <c r="B29" s="59">
        <v>1630</v>
      </c>
      <c r="C29" s="59">
        <v>2844</v>
      </c>
      <c r="D29" s="60">
        <f t="shared" si="0"/>
        <v>36.432722396066161</v>
      </c>
      <c r="E29" s="60">
        <f t="shared" si="1"/>
        <v>63.567277603933839</v>
      </c>
    </row>
    <row r="30" spans="1:9" ht="16.149999999999999">
      <c r="A30" s="69" t="s">
        <v>217</v>
      </c>
      <c r="B30" s="59">
        <v>11529</v>
      </c>
      <c r="C30" s="59">
        <v>22496</v>
      </c>
      <c r="D30" s="60">
        <f t="shared" si="0"/>
        <v>33.883908890521674</v>
      </c>
      <c r="E30" s="60">
        <f t="shared" si="1"/>
        <v>66.116091109478333</v>
      </c>
    </row>
    <row r="31" spans="1:9" ht="16.149999999999999">
      <c r="A31" s="69" t="s">
        <v>218</v>
      </c>
      <c r="B31" s="59">
        <v>5195</v>
      </c>
      <c r="C31" s="59">
        <v>9908</v>
      </c>
      <c r="D31" s="60">
        <f t="shared" si="0"/>
        <v>34.397139641130906</v>
      </c>
      <c r="E31" s="60">
        <f t="shared" si="1"/>
        <v>65.602860358869094</v>
      </c>
    </row>
    <row r="32" spans="1:9" ht="16.149999999999999">
      <c r="A32" s="69" t="s">
        <v>219</v>
      </c>
      <c r="B32" s="59">
        <v>12439</v>
      </c>
      <c r="C32" s="59">
        <v>24163</v>
      </c>
      <c r="D32" s="60">
        <f t="shared" si="0"/>
        <v>33.984481722310257</v>
      </c>
      <c r="E32" s="60">
        <f t="shared" si="1"/>
        <v>66.01551827768975</v>
      </c>
    </row>
    <row r="33" spans="1:6" ht="16.149999999999999">
      <c r="A33" s="69" t="s">
        <v>220</v>
      </c>
      <c r="B33" s="59">
        <v>59</v>
      </c>
      <c r="C33" s="59">
        <v>52</v>
      </c>
      <c r="D33" s="60">
        <f t="shared" si="0"/>
        <v>53.153153153153156</v>
      </c>
      <c r="E33" s="60">
        <f t="shared" si="1"/>
        <v>46.846846846846844</v>
      </c>
    </row>
    <row r="34" spans="1:6" ht="16.149999999999999">
      <c r="A34" s="5" t="s">
        <v>140</v>
      </c>
      <c r="B34" s="2"/>
      <c r="C34" s="2"/>
      <c r="D34" s="30"/>
      <c r="E34" s="30"/>
      <c r="F34" s="71"/>
    </row>
    <row r="35" spans="1:6" ht="14.25">
      <c r="A35" s="5" t="s">
        <v>141</v>
      </c>
    </row>
    <row r="36" spans="1:6" ht="44.25" customHeight="1">
      <c r="A36" s="289" t="s">
        <v>158</v>
      </c>
      <c r="B36" s="289"/>
      <c r="C36" s="289"/>
      <c r="D36" s="289"/>
      <c r="E36" s="289"/>
    </row>
    <row r="37" spans="1:6" ht="14.25"/>
  </sheetData>
  <mergeCells count="5">
    <mergeCell ref="A1:E1"/>
    <mergeCell ref="A2:A3"/>
    <mergeCell ref="B2:C2"/>
    <mergeCell ref="D2:E2"/>
    <mergeCell ref="A36:E36"/>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671ea57-2ce5-4a01-988a-3cfa9a895f9f" xsi:nil="true"/>
    <lcf76f155ced4ddcb4097134ff3c332f xmlns="16eafe7b-64e5-40df-8ec2-a0d2202d4a2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56FB0E-2709-4E3A-8481-9A25851D757F}"/>
</file>

<file path=customXml/itemProps2.xml><?xml version="1.0" encoding="utf-8"?>
<ds:datastoreItem xmlns:ds="http://schemas.openxmlformats.org/officeDocument/2006/customXml" ds:itemID="{09F5DB72-FD24-4F73-9287-250663B3629C}"/>
</file>

<file path=customXml/itemProps3.xml><?xml version="1.0" encoding="utf-8"?>
<ds:datastoreItem xmlns:ds="http://schemas.openxmlformats.org/officeDocument/2006/customXml" ds:itemID="{57EB8EB7-0016-40E2-97E0-B86DBDB4C7D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Kamilla Dantas Matias</cp:lastModifiedBy>
  <cp:revision/>
  <dcterms:created xsi:type="dcterms:W3CDTF">2024-12-17T20:26:30Z</dcterms:created>
  <dcterms:modified xsi:type="dcterms:W3CDTF">2025-05-09T21:31:14Z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0x010100C9CBF51C3D0CD249ACA104285B211426</vt:lpwstr>
  </property>
  <property fmtid="{D5CDD505-2E9C-101B-9397-08002B2CF9AE}" pid="3" name="MediaServiceImageTags">
    <vt:lpwstr/>
  </property>
</Properties>
</file>